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NACIONAL DO GIR LEITEIRO 2018\"/>
    </mc:Choice>
  </mc:AlternateContent>
  <xr:revisionPtr revIDLastSave="0" documentId="13_ncr:1_{7E72A887-93E5-4D68-9C7E-B325C4B57540}" xr6:coauthVersionLast="34" xr6:coauthVersionMax="34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1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<sst xmlns="http://schemas.openxmlformats.org/spreadsheetml/2006/main" count="36846" uniqueCount="8156">
  <si>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</si>
  <si>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</si>
  <si>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</si>
  <si>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</si>
  <si>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</si>
  <si>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</si>
  <si>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</si>
  <si>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</si>
  <si>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</si>
  <si>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</si>
  <si>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</si>
  <si>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</si>
  <si>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</si>
  <si>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</si>
  <si>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</si>
  <si>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</si>
  <si>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</si>
  <si>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</si>
  <si>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</si>
  <si>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</si>
  <si>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</si>
  <si>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</si>
  <si>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</si>
  <si>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</si>
  <si>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</si>
  <si>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</si>
  <si>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</si>
  <si>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</si>
  <si>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</si>
  <si>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</si>
  <si>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</si>
  <si>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</si>
  <si>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</si>
  <si>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</si>
  <si>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</si>
  <si>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</si>
  <si>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</si>
  <si>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</si>
  <si>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</si>
  <si>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</si>
  <si>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</si>
  <si>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</si>
  <si>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</si>
  <si>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</si>
  <si>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</si>
  <si>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</si>
  <si>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</si>
  <si>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</si>
  <si>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</si>
  <si>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</si>
  <si>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</si>
  <si>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</si>
  <si>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</si>
  <si>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</si>
  <si>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</si>
  <si>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</si>
  <si>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</si>
  <si>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</si>
  <si>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</si>
  <si>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</si>
  <si>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</si>
  <si>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</si>
  <si>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</si>
  <si>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</si>
  <si>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</si>
  <si>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</si>
  <si>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</si>
  <si>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</si>
  <si>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</si>
  <si>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</si>
  <si>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</si>
  <si>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</si>
  <si>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</si>
  <si>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</si>
  <si>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</si>
  <si>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</si>
  <si>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</si>
  <si>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</si>
  <si>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</si>
  <si>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</si>
  <si>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</si>
  <si>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</si>
  <si>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</si>
  <si>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</si>
  <si>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</si>
  <si>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</si>
  <si>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</si>
  <si>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</si>
  <si>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</si>
  <si>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</si>
  <si>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</si>
  <si>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</si>
  <si>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</si>
  <si>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</si>
  <si>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</si>
  <si>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</si>
  <si>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</si>
  <si>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</si>
  <si>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</si>
  <si>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</si>
  <si>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</si>
  <si>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</si>
  <si>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</si>
  <si>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</si>
  <si>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</si>
  <si>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</si>
  <si>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</si>
  <si>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</si>
  <si>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</si>
  <si>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</si>
  <si>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</si>
  <si>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</si>
  <si>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</si>
  <si>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</si>
  <si>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</si>
  <si>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</si>
  <si>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</si>
  <si>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</si>
  <si>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</si>
  <si>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</si>
  <si>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</si>
  <si>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</si>
  <si>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</si>
  <si>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</si>
  <si>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</si>
  <si>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</si>
  <si>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</si>
  <si>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</si>
  <si>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</si>
  <si>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</si>
  <si>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</si>
  <si>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</si>
  <si>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</si>
  <si>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</si>
  <si>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</si>
  <si>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</si>
  <si>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</si>
  <si>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</si>
  <si>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</si>
  <si>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</si>
  <si>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</si>
  <si>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</si>
  <si>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</si>
  <si>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</si>
  <si>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</si>
  <si>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</si>
  <si>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</si>
  <si>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</si>
  <si>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</si>
  <si>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</si>
  <si>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</si>
  <si>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</si>
  <si>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</si>
  <si>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</si>
  <si>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</si>
  <si>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</si>
  <si>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</si>
  <si>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</si>
  <si>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</si>
  <si>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</si>
  <si>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</si>
  <si>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</si>
  <si>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</si>
  <si>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</si>
  <si>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</si>
  <si>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</si>
  <si>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</si>
  <si>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</si>
  <si>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</si>
  <si>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</si>
  <si>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</si>
  <si>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</si>
  <si>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</si>
  <si>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</si>
  <si>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</si>
  <si>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</si>
  <si>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</si>
  <si>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</si>
  <si>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</si>
  <si>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</si>
  <si>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</si>
  <si>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</si>
  <si>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</si>
  <si>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</si>
  <si>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</si>
  <si>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</si>
  <si>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</si>
  <si>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</si>
  <si>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</si>
  <si>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</si>
  <si>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</si>
  <si>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</si>
  <si>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</si>
  <si>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</si>
  <si>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</si>
  <si>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</si>
  <si>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</si>
  <si>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</si>
  <si>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</si>
  <si>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</si>
  <si>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</si>
  <si>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</si>
  <si>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</si>
  <si>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</si>
  <si>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</si>
  <si>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</si>
  <si>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</si>
  <si>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</si>
  <si>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</si>
  <si>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</si>
  <si>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</si>
  <si>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</si>
  <si>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</si>
  <si>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</si>
  <si>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</si>
  <si>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</si>
  <si>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</si>
  <si>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</si>
  <si>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</si>
  <si>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</si>
  <si>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</si>
  <si>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</si>
  <si>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</si>
  <si>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</si>
  <si>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</si>
  <si>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</si>
  <si>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</si>
  <si>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</si>
  <si>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</si>
  <si>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</si>
  <si>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</si>
  <si>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</si>
  <si>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</si>
  <si>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</si>
  <si>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</si>
  <si>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</si>
  <si>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</si>
  <si>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</si>
  <si>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</si>
  <si>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</si>
  <si>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</si>
  <si>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</si>
  <si>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</si>
  <si>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</si>
  <si>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</si>
  <si>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</si>
  <si>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</si>
  <si>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</si>
  <si>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</si>
  <si>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</si>
  <si>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</si>
  <si>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</si>
  <si>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</si>
  <si>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</si>
  <si>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</si>
  <si>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</si>
  <si>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</si>
  <si>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</si>
  <si>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</si>
  <si>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</si>
  <si>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</si>
  <si>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</si>
  <si>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</si>
  <si>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</si>
  <si>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</si>
  <si>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</si>
  <si>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</si>
  <si>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</si>
  <si>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</si>
  <si>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</si>
  <si>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</si>
  <si>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</si>
  <si>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</si>
  <si>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</si>
  <si>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</si>
  <si>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</si>
  <si>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</si>
  <si>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</si>
  <si>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</si>
  <si>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</si>
  <si>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</si>
  <si>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</si>
  <si>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</si>
  <si>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</si>
  <si>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</si>
  <si>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</si>
  <si>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</si>
  <si>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</si>
  <si>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</si>
  <si>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</si>
  <si>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</si>
  <si>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</si>
  <si>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</si>
  <si>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</si>
  <si>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</si>
  <si>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</si>
  <si>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</si>
  <si>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</si>
  <si>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</si>
  <si>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</si>
  <si>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</si>
  <si>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</si>
  <si>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</si>
  <si>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</si>
  <si>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</si>
  <si>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</si>
  <si>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</si>
  <si>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</si>
  <si>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</si>
  <si>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</si>
  <si>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</si>
  <si>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</si>
  <si>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</si>
  <si>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</si>
  <si>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</si>
  <si>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</si>
  <si>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</si>
  <si>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</si>
  <si>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</si>
  <si>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</si>
  <si>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</si>
  <si>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</si>
  <si>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</si>
  <si>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</si>
  <si>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</si>
  <si>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</si>
  <si>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</si>
  <si>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</si>
  <si>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</si>
  <si>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</si>
  <si>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</si>
  <si>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</si>
  <si>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</si>
  <si>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</si>
  <si>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</si>
  <si>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</si>
  <si>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</si>
  <si>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</si>
  <si>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</si>
  <si>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</si>
  <si>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</si>
  <si>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</si>
  <si>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</si>
  <si>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</si>
  <si>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</si>
  <si>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</si>
  <si>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</si>
  <si>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</si>
  <si>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</si>
  <si>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</si>
  <si>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</si>
  <si>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</si>
  <si>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</si>
  <si>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</si>
  <si>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</si>
  <si>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</si>
  <si>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</si>
  <si>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</si>
  <si>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</si>
  <si>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</si>
  <si>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</si>
  <si>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</si>
  <si>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</si>
  <si>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</si>
  <si>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</si>
  <si>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</si>
  <si>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</si>
  <si>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</si>
  <si>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</si>
  <si>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</si>
  <si>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</si>
  <si>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</si>
  <si>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</si>
  <si>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</si>
  <si>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</si>
  <si>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</si>
  <si>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</si>
  <si>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</si>
  <si>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</si>
  <si>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</si>
  <si>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</si>
  <si>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</si>
  <si>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</si>
  <si>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</si>
  <si>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</si>
  <si>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</si>
  <si>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</si>
  <si>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</si>
  <si>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</si>
  <si>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</si>
  <si>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</si>
  <si>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</si>
  <si>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</si>
  <si>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</si>
  <si>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</si>
  <si>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</si>
  <si>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</si>
  <si>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</si>
  <si>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</si>
  <si>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</si>
  <si>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</si>
  <si>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</si>
  <si>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</si>
  <si>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</si>
  <si>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</si>
  <si>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</si>
  <si>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</si>
  <si>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</si>
  <si>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</si>
  <si>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</si>
  <si>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</si>
  <si>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</si>
  <si>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</si>
  <si>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</si>
  <si>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</si>
  <si>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</si>
  <si>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</si>
  <si>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</si>
  <si>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</si>
  <si>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</si>
  <si>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</si>
  <si>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</si>
  <si>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</si>
  <si>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</si>
  <si>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</si>
  <si>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</si>
  <si>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</si>
  <si>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</si>
  <si>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</si>
  <si>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</si>
  <si>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</si>
  <si>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</si>
  <si>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</si>
  <si>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</si>
  <si>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</si>
  <si>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</si>
  <si>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</si>
  <si>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</si>
  <si>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</si>
  <si>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</si>
  <si>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</si>
  <si>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</si>
  <si>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</si>
  <si>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</si>
  <si>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</si>
  <si>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</si>
  <si>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</si>
  <si>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</si>
  <si>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</si>
  <si>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</si>
  <si>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</si>
  <si>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</si>
  <si>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</si>
  <si>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</si>
  <si>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</si>
  <si>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</si>
  <si>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</si>
  <si>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</si>
  <si>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</si>
  <si>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</si>
  <si>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</si>
  <si>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</si>
  <si>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</si>
  <si>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</si>
  <si>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</si>
  <si>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</si>
  <si>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</si>
  <si>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</si>
  <si>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</si>
  <si>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</si>
  <si>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</si>
  <si>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</si>
  <si>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</si>
  <si>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</si>
  <si>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</si>
  <si>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</si>
  <si>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</si>
  <si>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</si>
  <si>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</si>
  <si>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</si>
  <si>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</si>
  <si>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</si>
  <si>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</si>
  <si>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</si>
  <si>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</si>
  <si>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</si>
  <si>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</si>
  <si>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</si>
  <si>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</si>
  <si>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</si>
  <si>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</si>
  <si>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</si>
  <si>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</si>
  <si>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</si>
  <si>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</si>
  <si>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</si>
  <si>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</si>
  <si>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</si>
  <si>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</si>
  <si>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</si>
  <si>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</si>
  <si>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</si>
  <si>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</si>
  <si>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</si>
  <si>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</si>
  <si>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</si>
  <si>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</si>
  <si>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</si>
  <si>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</si>
  <si>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</si>
  <si>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</si>
  <si>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</si>
  <si>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</si>
  <si>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</si>
  <si>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</si>
  <si>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</si>
  <si>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</si>
  <si>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</si>
  <si>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</si>
  <si>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</si>
  <si>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</si>
  <si>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</si>
  <si>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</si>
  <si>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</si>
  <si>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</si>
  <si>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</si>
  <si>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</si>
  <si>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</si>
  <si>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</si>
  <si>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</si>
  <si>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</si>
  <si>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</si>
  <si>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</si>
  <si>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</si>
  <si>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</si>
  <si>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</si>
  <si>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</si>
  <si>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</si>
  <si>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</si>
  <si>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</si>
  <si>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</si>
  <si>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</si>
  <si>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</si>
  <si>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</si>
  <si>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</si>
  <si>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</si>
  <si>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</si>
  <si>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</si>
  <si>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</si>
  <si>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</si>
  <si>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</si>
  <si>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</si>
  <si>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</si>
  <si>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</si>
  <si>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</si>
  <si>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</si>
  <si>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</si>
  <si>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</si>
  <si>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</si>
  <si>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</si>
  <si>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</si>
  <si>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</si>
  <si>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</si>
  <si>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</si>
  <si>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</si>
  <si>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</si>
  <si>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</si>
  <si>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</si>
  <si>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</si>
  <si>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</si>
  <si>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</si>
  <si>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</si>
  <si>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</si>
  <si>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</si>
  <si>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</si>
  <si>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</si>
  <si>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</si>
  <si>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</si>
  <si>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</si>
  <si>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</si>
  <si>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</si>
  <si>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</si>
  <si>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</si>
  <si>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</si>
  <si>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</si>
  <si>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</si>
  <si>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</si>
  <si>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</si>
  <si>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</si>
  <si>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</si>
  <si>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</si>
  <si>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</si>
  <si>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</si>
  <si>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</si>
  <si>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</si>
  <si>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</si>
  <si>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</si>
  <si>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</si>
  <si>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</si>
  <si>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</si>
  <si>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</si>
  <si>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</si>
  <si>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</si>
  <si>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</si>
  <si>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</si>
  <si>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</si>
  <si>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</si>
  <si>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</si>
  <si>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</si>
  <si>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</si>
  <si>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</si>
  <si>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</si>
  <si>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</si>
  <si>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</si>
  <si>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</si>
  <si>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</si>
  <si>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</si>
  <si>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</si>
  <si>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</si>
  <si>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</si>
  <si>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</si>
  <si>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</si>
  <si>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</si>
  <si>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</si>
  <si>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</si>
  <si>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</si>
  <si>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</si>
  <si>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</si>
  <si>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</si>
  <si>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</si>
  <si>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</si>
  <si>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</si>
  <si>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</si>
  <si>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</si>
  <si>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</si>
  <si>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</si>
  <si>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</si>
  <si>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</si>
  <si>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</si>
  <si>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</si>
  <si>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</si>
  <si>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</si>
  <si>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</si>
  <si>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</si>
  <si>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</si>
  <si>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</si>
  <si>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</si>
  <si>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</si>
  <si>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</si>
  <si>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</si>
  <si>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</si>
  <si>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</si>
  <si>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</si>
  <si>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</si>
  <si>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</si>
  <si>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</si>
  <si>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</si>
  <si>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</si>
  <si>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</si>
  <si>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</si>
  <si>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</si>
  <si>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</si>
  <si>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</si>
  <si>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</si>
  <si>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</si>
  <si>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</si>
  <si>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</si>
  <si>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</si>
  <si>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</si>
  <si>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</si>
  <si>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</si>
  <si>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</si>
  <si>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</si>
  <si>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</si>
  <si>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</si>
  <si>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</si>
  <si>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</si>
  <si>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</si>
  <si>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</si>
  <si>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</si>
  <si>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</si>
  <si>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</si>
  <si>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</si>
  <si>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</si>
  <si>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</si>
  <si>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</si>
  <si>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</si>
  <si>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</si>
  <si>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</si>
  <si>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</si>
  <si>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</si>
  <si>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</si>
  <si>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</si>
  <si>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</si>
  <si>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</si>
  <si>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</si>
  <si>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</si>
  <si>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</si>
  <si>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</si>
  <si>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</si>
  <si>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</si>
  <si>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</si>
  <si>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</si>
  <si>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</si>
  <si>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</si>
  <si>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</si>
  <si>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</si>
  <si>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</si>
  <si>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</si>
  <si>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</si>
  <si>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</si>
  <si>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</si>
  <si>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</si>
  <si>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</si>
  <si>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</si>
  <si>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</si>
  <si>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</si>
  <si>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</si>
  <si>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</si>
  <si>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</si>
  <si>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</si>
  <si>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</si>
  <si>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</si>
  <si>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</si>
  <si>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</si>
  <si>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</si>
  <si>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</si>
  <si>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</si>
  <si>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</si>
  <si>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</si>
  <si>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</si>
  <si>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</si>
  <si>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</si>
  <si>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</si>
  <si>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</si>
  <si>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</si>
  <si>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</si>
  <si>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</si>
  <si>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</si>
  <si>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</si>
  <si>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</si>
  <si>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</si>
  <si>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</si>
  <si>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</si>
  <si>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</si>
  <si>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</si>
  <si>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</si>
  <si>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</si>
  <si>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</si>
  <si>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</si>
  <si>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</si>
  <si>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</si>
  <si>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</si>
  <si>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</si>
  <si>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</si>
  <si>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</si>
  <si>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</si>
  <si>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</si>
  <si>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</si>
  <si>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</si>
  <si>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</si>
  <si>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</si>
  <si>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</si>
  <si>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</si>
  <si>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</si>
  <si>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</si>
  <si>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</si>
  <si>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</si>
  <si>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</si>
  <si>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</si>
  <si>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</si>
  <si>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</si>
  <si>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</si>
  <si>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</si>
  <si>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</si>
  <si>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</si>
  <si>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</si>
  <si>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</si>
  <si>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</si>
  <si>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</si>
  <si>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</si>
  <si>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</si>
  <si>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</si>
  <si>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</si>
  <si>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</si>
  <si>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</si>
  <si>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</si>
  <si>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</si>
  <si>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</si>
  <si>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</si>
  <si>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</si>
  <si>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</si>
  <si>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</si>
  <si>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</si>
  <si>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</si>
  <si>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</si>
  <si>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</si>
  <si>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</si>
  <si>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</si>
  <si>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</si>
  <si>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</si>
  <si>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</si>
  <si>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</si>
  <si>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</si>
  <si>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</si>
  <si>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</si>
  <si>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</si>
  <si>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</si>
  <si>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</si>
  <si>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</si>
  <si>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</si>
  <si>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</si>
  <si>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</si>
  <si>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</si>
  <si>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</si>
  <si>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</si>
  <si>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</si>
  <si>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</si>
  <si>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</si>
  <si>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</si>
  <si>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</si>
  <si>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</si>
  <si>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</si>
  <si>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</si>
  <si>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</si>
  <si>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</si>
  <si>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</si>
  <si>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</si>
  <si>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</si>
  <si>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</si>
  <si>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</si>
  <si>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</si>
  <si>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</si>
  <si>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</si>
  <si>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</si>
  <si>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</si>
  <si>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</si>
  <si>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</si>
  <si>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</si>
  <si>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</si>
  <si>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</si>
  <si>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</si>
  <si>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</si>
  <si>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</si>
  <si>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</si>
  <si>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</si>
  <si>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</si>
  <si>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</si>
  <si>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</si>
  <si>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</si>
  <si>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</si>
  <si>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</si>
  <si>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</si>
  <si>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</si>
  <si>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</si>
  <si>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</si>
  <si>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</si>
  <si>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</si>
  <si>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</si>
  <si>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</si>
  <si>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</si>
  <si>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</si>
  <si>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</si>
  <si>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</si>
  <si>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</si>
  <si>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</si>
  <si>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</si>
  <si>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</si>
  <si>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</si>
  <si>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</si>
  <si>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</si>
  <si>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</si>
  <si>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</si>
  <si>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</si>
  <si>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</si>
  <si>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</si>
  <si>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</si>
  <si>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</si>
  <si>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</si>
  <si>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</si>
  <si>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</si>
  <si>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</si>
  <si>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</si>
  <si>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</si>
  <si>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</si>
  <si>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</si>
  <si>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</si>
  <si>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</si>
  <si>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</si>
  <si>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</si>
  <si>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</si>
  <si>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</si>
  <si>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</si>
  <si>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</si>
  <si>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</si>
  <si>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</si>
  <si>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</si>
  <si>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</si>
  <si>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</si>
  <si>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</si>
  <si>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</si>
  <si>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</si>
  <si>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</si>
  <si>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</si>
  <si>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</si>
  <si>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</si>
  <si>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</si>
  <si>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</si>
  <si>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</si>
  <si>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</si>
  <si>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</si>
  <si>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</si>
  <si>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</si>
  <si>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</si>
  <si>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</si>
  <si>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</si>
  <si>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</si>
  <si>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</si>
  <si>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</si>
  <si>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</si>
  <si>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</si>
  <si>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</si>
  <si>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</si>
  <si>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</si>
  <si>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</si>
  <si>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</si>
  <si>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</si>
  <si>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</si>
  <si>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</si>
  <si>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</si>
  <si>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</si>
  <si>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</si>
  <si>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</si>
  <si>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</si>
  <si>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</si>
  <si>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</si>
  <si>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</si>
  <si>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</si>
  <si>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</si>
  <si>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</si>
  <si>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</si>
  <si>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</si>
  <si>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</si>
  <si>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</si>
  <si>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</si>
  <si>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</si>
  <si>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</si>
  <si>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</si>
  <si>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</si>
  <si>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</si>
  <si>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</si>
  <si>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</si>
  <si>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</si>
  <si>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</si>
  <si>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</si>
  <si>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</si>
  <si>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</si>
  <si>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</si>
  <si>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</si>
  <si>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</si>
  <si>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</si>
  <si>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</si>
  <si>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</si>
  <si>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</si>
  <si>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</si>
  <si>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</si>
  <si>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</si>
  <si>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</si>
  <si>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</si>
  <si>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</si>
  <si>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</si>
  <si>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</si>
  <si>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</si>
  <si>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</si>
  <si>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</si>
  <si>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</si>
  <si>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</si>
  <si>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</si>
  <si>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</si>
  <si>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</si>
  <si>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</si>
  <si>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</si>
  <si>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</si>
  <si>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</si>
  <si>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</si>
  <si>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</si>
  <si>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</si>
  <si>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</si>
  <si>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</si>
  <si>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</si>
  <si>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</si>
  <si>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</si>
  <si>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</si>
  <si>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</si>
  <si>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</si>
  <si>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</si>
  <si>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</si>
  <si>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</si>
  <si>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</si>
  <si>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</si>
  <si>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</si>
  <si>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</si>
  <si>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</si>
  <si>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</si>
  <si>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</si>
  <si>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</si>
  <si>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</si>
  <si>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</si>
  <si>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</si>
  <si>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</si>
  <si>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</si>
  <si>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</si>
  <si>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</si>
  <si>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</si>
  <si>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</si>
  <si>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</si>
  <si>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</si>
  <si>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</si>
  <si>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</si>
  <si>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</si>
  <si>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</si>
  <si>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</si>
  <si>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</si>
  <si>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</si>
  <si>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</si>
  <si>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</si>
  <si>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</si>
  <si>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</si>
  <si>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</si>
  <si>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</si>
  <si>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</si>
  <si>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</si>
  <si>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</si>
  <si>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</si>
  <si>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</si>
  <si>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</si>
  <si>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</si>
  <si>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</si>
  <si>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</si>
  <si>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</si>
  <si>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</si>
  <si>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</si>
  <si>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</si>
  <si>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</si>
  <si>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</si>
  <si>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</si>
  <si>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</si>
  <si>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</si>
  <si>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</si>
  <si>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</si>
  <si>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</si>
  <si>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</si>
  <si>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</si>
  <si>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</si>
  <si>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</si>
  <si>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</si>
  <si>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</si>
  <si>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</si>
  <si>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</si>
  <si>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</si>
  <si>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</si>
  <si>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</si>
  <si>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</si>
  <si>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</si>
  <si>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</si>
  <si>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</si>
  <si>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</si>
  <si>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</si>
  <si>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</si>
  <si>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</si>
  <si>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</si>
  <si>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</si>
  <si>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</si>
  <si>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</si>
  <si>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</si>
  <si>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</si>
  <si>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</si>
  <si>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</si>
  <si>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</si>
  <si>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</si>
  <si>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</si>
  <si>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</si>
  <si>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</si>
  <si>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</si>
  <si>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</si>
  <si>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</si>
  <si>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</si>
  <si>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</si>
  <si>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</si>
  <si>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</si>
  <si>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</si>
  <si>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</si>
  <si>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</si>
  <si>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</si>
  <si>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</si>
  <si>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</si>
  <si>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</si>
  <si>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</si>
  <si>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</si>
  <si>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</si>
  <si>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</si>
  <si>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</si>
  <si>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</si>
  <si>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</si>
  <si>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</si>
  <si>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</si>
  <si>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</si>
  <si>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</si>
  <si>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</si>
  <si>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</si>
  <si>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</si>
  <si>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</si>
  <si>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</si>
  <si>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</si>
  <si>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</si>
  <si>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</si>
  <si>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</si>
  <si>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</si>
  <si>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</si>
  <si>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</si>
  <si>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</si>
  <si>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</si>
  <si>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</si>
  <si>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</si>
  <si>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</si>
  <si>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</si>
  <si>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</si>
  <si>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</si>
  <si>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</si>
  <si>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</si>
  <si>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</si>
  <si>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</si>
  <si>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</si>
  <si>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</si>
  <si>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</si>
  <si>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</si>
  <si>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</si>
  <si>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</si>
  <si>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</si>
  <si>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</si>
  <si>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</si>
  <si>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</si>
  <si>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</si>
  <si>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</si>
  <si>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</si>
  <si>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</si>
  <si>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</si>
  <si>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</si>
  <si>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</si>
  <si>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</si>
  <si>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</si>
  <si>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</si>
  <si>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</si>
  <si>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</si>
  <si>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</si>
  <si>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</si>
  <si>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</si>
  <si>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</si>
  <si>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</si>
  <si>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</si>
  <si>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</si>
  <si>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</si>
  <si>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</si>
  <si>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</si>
  <si>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</si>
  <si>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</si>
  <si>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</si>
  <si>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</si>
  <si>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</si>
  <si>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</si>
  <si>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</si>
  <si>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</si>
  <si>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</si>
  <si>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</si>
  <si>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</si>
  <si>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</si>
  <si>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</si>
  <si>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</si>
  <si>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</si>
  <si>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</si>
  <si>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</si>
  <si>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</si>
  <si>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</si>
  <si>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</si>
  <si>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</si>
  <si>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</si>
  <si>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</si>
  <si>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</si>
  <si>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</si>
  <si>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</si>
  <si>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</si>
  <si>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</si>
  <si>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</si>
  <si>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</si>
  <si>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</si>
  <si>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</si>
  <si>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</si>
  <si>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</si>
  <si>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</si>
  <si>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</si>
  <si>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</si>
  <si>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</si>
  <si>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</si>
  <si>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</si>
  <si>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</si>
  <si>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</si>
  <si>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</si>
  <si>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</si>
  <si>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</si>
  <si>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</si>
  <si>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</si>
  <si>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</si>
  <si>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</si>
  <si>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</si>
  <si>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</si>
  <si>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</si>
  <si>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</si>
  <si>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</si>
  <si>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</si>
  <si>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</si>
  <si>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</si>
  <si>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</si>
  <si>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</si>
  <si>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</si>
  <si>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</si>
  <si>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</si>
  <si>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</si>
  <si>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</si>
  <si>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</si>
  <si>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</si>
  <si>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</si>
  <si>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</si>
  <si>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</si>
  <si>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</si>
  <si>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</si>
  <si>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</si>
  <si>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</si>
  <si>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</si>
  <si>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</si>
  <si>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</si>
  <si>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</si>
  <si>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</si>
  <si>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</si>
  <si>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</si>
  <si>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</si>
  <si>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</si>
  <si>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</si>
  <si>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</si>
  <si>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</si>
  <si>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</si>
  <si>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</si>
  <si>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</si>
  <si>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</si>
  <si>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</si>
  <si>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</si>
  <si>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</si>
  <si>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</si>
  <si>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</si>
  <si>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</si>
  <si>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</si>
  <si>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</si>
  <si>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</si>
  <si>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</si>
  <si>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</si>
  <si>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</si>
  <si>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</si>
  <si>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</si>
  <si>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</si>
  <si>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</si>
  <si>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</si>
  <si>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</si>
  <si>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</si>
  <si>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</si>
  <si>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</si>
  <si>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</si>
  <si>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</si>
  <si>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</si>
  <si>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</si>
  <si>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</si>
  <si>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</si>
  <si>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</si>
  <si>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</si>
  <si>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</si>
  <si>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</si>
  <si>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</si>
  <si>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</si>
  <si>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</si>
  <si>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</si>
  <si>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</si>
  <si>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</si>
  <si>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</si>
  <si>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</si>
  <si>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</si>
  <si>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</si>
  <si>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</si>
  <si>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</si>
  <si>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</si>
  <si>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</si>
  <si>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</si>
  <si>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</si>
  <si>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</si>
  <si>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</si>
  <si>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</si>
  <si>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</si>
  <si>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</si>
  <si>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</si>
  <si>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</si>
  <si>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</si>
  <si>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</si>
  <si>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</si>
  <si>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</si>
  <si>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</si>
  <si>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</si>
  <si>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</si>
  <si>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</si>
  <si>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</si>
  <si>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</si>
  <si>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</si>
  <si>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</si>
  <si>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</si>
  <si>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</si>
  <si>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</si>
  <si>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</si>
  <si>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</si>
  <si>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</si>
  <si>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</si>
  <si>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</si>
  <si>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</si>
  <si>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</si>
  <si>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</si>
  <si>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</si>
  <si>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</si>
  <si>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</si>
  <si>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</si>
  <si>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</si>
  <si>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</si>
  <si>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</si>
  <si>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</si>
  <si>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</si>
  <si>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</si>
  <si>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</si>
  <si>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</si>
  <si>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</si>
  <si>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</si>
  <si>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</si>
  <si>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</si>
  <si>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</si>
  <si>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</si>
  <si>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</si>
  <si>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</si>
  <si>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</si>
  <si>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</si>
  <si>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</si>
  <si>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</si>
  <si>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</si>
  <si>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</si>
  <si>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</si>
  <si>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</si>
  <si>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</si>
  <si>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</si>
  <si>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</si>
  <si>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</si>
  <si>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</si>
  <si>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</si>
  <si>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</si>
  <si>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</si>
  <si>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</si>
  <si>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</si>
  <si>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</si>
  <si>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</si>
  <si>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</si>
  <si>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</si>
  <si>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</si>
  <si>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</si>
  <si>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</si>
  <si>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</si>
  <si>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</si>
  <si>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</si>
  <si>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</si>
  <si>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</si>
  <si>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</si>
  <si>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</si>
  <si>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</si>
  <si>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</si>
  <si>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</si>
  <si>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</si>
  <si>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</si>
  <si>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</si>
  <si>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</si>
  <si>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</si>
  <si>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</si>
  <si>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</si>
  <si>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</si>
  <si>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</si>
  <si>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</si>
  <si>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</si>
  <si>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</si>
  <si>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</si>
  <si>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</si>
  <si>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</si>
  <si>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</si>
  <si>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</si>
  <si>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</si>
  <si>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</si>
  <si>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</si>
  <si>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</si>
  <si>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</si>
  <si>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</si>
  <si>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</si>
  <si>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</si>
  <si>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</si>
  <si>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</si>
  <si>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</si>
  <si>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</si>
  <si>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</si>
  <si>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</si>
  <si>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</si>
  <si>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</si>
  <si>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</si>
  <si>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</si>
  <si>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</si>
  <si>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</si>
  <si>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</si>
  <si>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</si>
  <si>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</si>
  <si>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</si>
  <si>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</si>
  <si>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</si>
  <si>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</si>
  <si>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</si>
  <si>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</si>
  <si>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</si>
  <si>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</si>
  <si>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</si>
  <si>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</si>
  <si>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</si>
  <si>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</si>
  <si>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</si>
  <si>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</si>
  <si>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</si>
  <si>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</si>
  <si>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</si>
  <si>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</si>
  <si>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</si>
  <si>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</si>
  <si>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</si>
  <si>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</si>
  <si>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</si>
  <si>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</si>
  <si>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</si>
  <si>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</si>
  <si>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</si>
  <si>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</si>
  <si>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</si>
  <si>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</si>
  <si>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</si>
  <si>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</si>
  <si>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</si>
  <si>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</si>
  <si>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</si>
  <si>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</si>
  <si>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</si>
  <si>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</si>
  <si>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</si>
  <si>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</si>
  <si>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</si>
  <si>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</si>
  <si>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</si>
  <si>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</si>
  <si>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</si>
  <si>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</si>
  <si>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</si>
  <si>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</si>
  <si>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</si>
  <si>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</si>
  <si>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</si>
  <si>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</si>
  <si>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</si>
  <si>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</si>
  <si>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</si>
  <si>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</si>
  <si>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</si>
  <si>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</si>
  <si>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</si>
  <si>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</si>
  <si>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</si>
  <si>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</si>
  <si>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</si>
  <si>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</si>
  <si>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</si>
  <si>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</si>
  <si>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</si>
  <si>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</si>
  <si>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</si>
  <si>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</si>
  <si>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</si>
  <si>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</si>
  <si>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</si>
  <si>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</si>
  <si>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</si>
  <si>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</si>
  <si>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</si>
  <si>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</si>
  <si>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</si>
  <si>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</si>
  <si>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</si>
  <si>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</si>
  <si>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</si>
  <si>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</si>
  <si>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</si>
  <si>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</si>
  <si>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</si>
  <si>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</si>
  <si>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</si>
  <si>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</si>
  <si>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</si>
  <si>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</si>
  <si>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</si>
  <si>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</si>
  <si>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</si>
  <si>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</si>
  <si>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</si>
  <si>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</si>
  <si>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</si>
  <si>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</si>
  <si>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</si>
  <si>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</si>
  <si>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</si>
  <si>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</si>
  <si>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</si>
  <si>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</si>
  <si>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</si>
  <si>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</si>
  <si>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</si>
  <si>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</si>
  <si>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</si>
  <si>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</si>
  <si>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</si>
  <si>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</si>
  <si>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</si>
  <si>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</si>
  <si>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</si>
  <si>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</si>
  <si>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</si>
  <si>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</si>
  <si>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</si>
  <si>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</si>
  <si>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</si>
  <si>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</si>
  <si>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</si>
  <si>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</si>
  <si>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</si>
  <si>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</si>
  <si>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</si>
  <si>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</si>
  <si>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</si>
  <si>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</si>
  <si>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</si>
  <si>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</si>
  <si>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</si>
  <si>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</si>
  <si>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</si>
  <si>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</si>
  <si>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</si>
  <si>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</si>
  <si>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</si>
  <si>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</si>
  <si>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</si>
  <si>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</si>
  <si>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</si>
  <si>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</si>
  <si>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</si>
  <si>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</si>
  <si>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</si>
  <si>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</si>
  <si>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</si>
  <si>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</si>
  <si>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</si>
  <si>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</si>
  <si>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</si>
  <si>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</si>
  <si>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</si>
  <si>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</si>
  <si>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</si>
  <si>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</si>
  <si>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</si>
  <si>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</si>
  <si>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</si>
  <si>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</si>
  <si>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</si>
  <si>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</si>
  <si>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</si>
  <si>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</si>
  <si>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</si>
  <si>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</si>
  <si>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</si>
  <si>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</si>
  <si>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</si>
  <si>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</si>
  <si>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</si>
  <si>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</si>
  <si>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</si>
  <si>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</si>
  <si>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</si>
  <si>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</si>
  <si>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</si>
  <si>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</si>
  <si>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</si>
  <si>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</si>
  <si>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</si>
  <si>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</si>
  <si>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</si>
  <si>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</si>
  <si>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</si>
  <si>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</si>
  <si>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</si>
  <si>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</si>
  <si>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</si>
  <si>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</si>
  <si>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</si>
  <si>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</si>
  <si>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</si>
  <si>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</si>
  <si>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</si>
  <si>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</si>
  <si>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</si>
  <si>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</si>
  <si>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</si>
  <si>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</si>
  <si>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</si>
  <si>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</si>
  <si>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</si>
  <si>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</si>
  <si>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</si>
  <si>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</si>
  <si>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</si>
  <si>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</si>
  <si>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</si>
  <si>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</si>
  <si>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</si>
  <si>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</si>
  <si>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</si>
  <si>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</si>
  <si>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</si>
  <si>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</si>
  <si>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</si>
  <si>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</si>
  <si>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</si>
  <si>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</si>
  <si>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</si>
  <si>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</si>
  <si>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</si>
  <si>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</si>
  <si>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</si>
  <si>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</si>
  <si>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</si>
  <si>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</si>
  <si>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</si>
  <si>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</si>
  <si>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</si>
  <si>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</si>
  <si>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</si>
  <si>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</si>
  <si>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</si>
  <si>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</si>
  <si>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</si>
  <si>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</si>
  <si>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</si>
  <si>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</si>
  <si>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</si>
  <si>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</si>
  <si>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</si>
  <si>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</si>
  <si>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</si>
  <si>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</si>
  <si>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</si>
  <si>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</si>
  <si>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</si>
  <si>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</si>
  <si>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</si>
  <si>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</si>
  <si>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</si>
  <si>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</si>
  <si>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</si>
  <si>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</si>
  <si>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</si>
  <si>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</si>
  <si>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</si>
  <si>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</si>
  <si>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</si>
  <si>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</si>
  <si>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</si>
  <si>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</si>
  <si>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</si>
  <si>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</si>
  <si>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</si>
  <si>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</si>
  <si>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</si>
  <si>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</si>
  <si>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</si>
  <si>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</si>
  <si>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</si>
  <si>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</si>
  <si>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</si>
  <si>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</si>
  <si>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</si>
  <si>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</si>
  <si>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</si>
  <si>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</si>
  <si>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</si>
  <si>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</si>
  <si>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</si>
  <si>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</si>
  <si>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</si>
  <si>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</si>
  <si>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</si>
  <si>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</si>
  <si>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</si>
  <si>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</si>
  <si>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</si>
  <si>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</si>
  <si>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</si>
  <si>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</si>
  <si>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</si>
  <si>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</si>
  <si>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</si>
  <si>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</si>
  <si>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</si>
  <si>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</si>
  <si>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</si>
  <si>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</si>
  <si>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</si>
  <si>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</si>
  <si>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</si>
  <si>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</si>
  <si>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</si>
  <si>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</si>
  <si>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</si>
  <si>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</si>
  <si>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</si>
  <si>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</si>
  <si>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</si>
  <si>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</si>
  <si>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</si>
  <si>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</si>
  <si>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</si>
  <si>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</si>
  <si>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</si>
  <si>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</si>
  <si>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</si>
  <si>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</si>
  <si>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</si>
  <si>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</si>
  <si>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</si>
  <si>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</si>
  <si>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</si>
  <si>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</si>
  <si>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</si>
  <si>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</si>
  <si>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</si>
  <si>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</si>
  <si>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</si>
  <si>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</si>
  <si>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</si>
  <si>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</si>
  <si>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</si>
  <si>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</si>
  <si>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</si>
  <si>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</si>
  <si>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</si>
  <si>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</si>
  <si>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</si>
  <si>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</si>
  <si>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</si>
  <si>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</si>
  <si>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</si>
  <si>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</si>
  <si>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</si>
  <si>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</si>
  <si>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</si>
  <si>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</si>
  <si>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</si>
  <si>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</si>
  <si>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</si>
  <si>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</si>
  <si>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</si>
  <si>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</si>
  <si>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</si>
  <si>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</si>
  <si>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</si>
  <si>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</si>
  <si>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</si>
  <si>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</si>
  <si>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</si>
  <si>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</si>
  <si>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</si>
  <si>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</si>
  <si>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</si>
  <si>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</si>
  <si>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</si>
  <si>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</si>
  <si>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</si>
  <si>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</si>
  <si>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</si>
  <si>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</si>
  <si>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</si>
  <si>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</si>
  <si>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</si>
  <si>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</si>
  <si>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</si>
  <si>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</si>
  <si>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</si>
  <si>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</si>
  <si>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</si>
  <si>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</si>
  <si>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</si>
  <si>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</si>
  <si>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</si>
  <si>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</si>
  <si>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</si>
  <si>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</si>
  <si>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</si>
  <si>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</si>
  <si>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</si>
  <si>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</si>
  <si>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</si>
  <si>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</si>
  <si>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</si>
  <si>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</si>
  <si>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</si>
  <si>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</si>
  <si>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</si>
  <si>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</si>
  <si>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</si>
  <si>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</si>
  <si>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</si>
  <si>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</si>
  <si>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</si>
  <si>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</si>
  <si>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</si>
  <si>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</si>
  <si>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</si>
  <si>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</si>
  <si>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</si>
  <si>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</si>
  <si>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</si>
  <si>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</si>
  <si>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</si>
  <si>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</si>
  <si>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</si>
  <si>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</si>
  <si>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</si>
  <si>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</si>
  <si>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</si>
  <si>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</si>
  <si>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</si>
  <si>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</si>
  <si>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</si>
  <si>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</si>
  <si>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</si>
  <si>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</si>
  <si>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</si>
  <si>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</si>
  <si>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</si>
  <si>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</si>
  <si>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</si>
  <si>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</si>
  <si>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</si>
  <si>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</si>
  <si>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</si>
  <si>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</si>
  <si>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</si>
  <si>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</si>
  <si>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</si>
  <si>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</si>
  <si>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</si>
  <si>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</si>
  <si>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</si>
  <si>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</si>
  <si>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</si>
  <si>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</si>
  <si>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</si>
  <si>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</si>
  <si>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</si>
  <si>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</si>
  <si>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</si>
  <si>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</si>
  <si>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</si>
  <si>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</si>
  <si>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</si>
  <si>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</si>
  <si>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</si>
  <si>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</si>
  <si>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</si>
  <si>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</si>
  <si>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</si>
  <si>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</si>
  <si>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</si>
  <si>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</si>
  <si>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</si>
  <si>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</si>
  <si>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</si>
  <si>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</si>
  <si>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</si>
  <si>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</si>
  <si>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</si>
  <si>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</si>
  <si>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</si>
  <si>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</si>
  <si>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</si>
  <si>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</si>
  <si>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</si>
  <si>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</si>
  <si>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</si>
  <si>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</si>
  <si>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</si>
  <si>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</si>
  <si>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</si>
  <si>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</si>
  <si>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</si>
  <si>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</si>
  <si>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</si>
  <si>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</si>
  <si>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</si>
  <si>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</si>
  <si>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</si>
  <si>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</si>
  <si>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</si>
  <si>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</si>
  <si>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</si>
  <si>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</si>
  <si>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</si>
  <si>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</si>
  <si>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</si>
  <si>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</si>
  <si>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</si>
  <si>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</si>
  <si>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</si>
  <si>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</si>
  <si>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</si>
  <si>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</si>
  <si>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</si>
  <si>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</si>
  <si>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</si>
  <si>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</si>
  <si>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</si>
  <si>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</si>
  <si>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</si>
  <si>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</si>
  <si>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</si>
  <si>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</si>
  <si>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</si>
  <si>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</si>
  <si>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</si>
  <si>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</si>
  <si>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</si>
  <si>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</si>
  <si>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</si>
  <si>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</si>
  <si>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</si>
  <si>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</si>
  <si>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</si>
  <si>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</si>
  <si>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</si>
  <si>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</si>
  <si>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</si>
  <si>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</si>
  <si>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</si>
  <si>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</si>
  <si>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</si>
  <si>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</si>
  <si>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</si>
  <si>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</si>
  <si>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</si>
  <si>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</si>
  <si>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</si>
  <si>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</si>
  <si>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</si>
  <si>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</si>
  <si>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</si>
  <si>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</si>
  <si>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</si>
  <si>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</si>
  <si>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</si>
  <si>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</si>
  <si>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</si>
  <si>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</si>
  <si>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</si>
  <si>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</si>
  <si>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</si>
  <si>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</si>
  <si>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</si>
  <si>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</si>
  <si>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</si>
  <si>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</si>
  <si>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</si>
  <si>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</si>
  <si>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</si>
  <si>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</si>
  <si>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</si>
  <si>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</si>
  <si>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</si>
  <si>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</si>
  <si>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</si>
  <si>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</si>
  <si>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</si>
  <si>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</si>
  <si>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</si>
  <si>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</si>
  <si>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</si>
  <si>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</si>
  <si>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</si>
  <si>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</si>
  <si>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</si>
  <si>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</si>
  <si>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</si>
  <si>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</si>
  <si>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</si>
  <si>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</si>
  <si>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</si>
  <si>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</si>
  <si>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</si>
  <si>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</si>
  <si>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</si>
  <si>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</si>
  <si>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</si>
  <si>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</si>
  <si>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</si>
  <si>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</si>
  <si>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</si>
  <si>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</si>
  <si>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</si>
  <si>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</si>
  <si>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</si>
  <si>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</si>
  <si>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</si>
  <si>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</si>
  <si>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</si>
  <si>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</si>
  <si>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</si>
  <si>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</si>
  <si>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</si>
  <si>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</si>
  <si>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</si>
  <si>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</si>
  <si>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</si>
  <si>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</si>
  <si>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</si>
  <si>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</si>
  <si>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</si>
  <si>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</si>
  <si>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</si>
  <si>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</si>
  <si>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</si>
  <si>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</si>
  <si>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</si>
  <si>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</si>
  <si>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</si>
  <si>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</si>
  <si>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</si>
  <si>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</si>
  <si>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</si>
  <si>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</si>
  <si>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</si>
  <si>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</si>
  <si>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</si>
  <si>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</si>
  <si>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</si>
  <si>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</si>
  <si>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</si>
  <si>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</si>
  <si>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</si>
  <si>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</si>
  <si>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</si>
  <si>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</si>
  <si>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</si>
  <si>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</si>
  <si>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</si>
  <si>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</si>
  <si>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</si>
  <si>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</si>
  <si>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</si>
  <si>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</si>
  <si>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</si>
  <si>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</si>
  <si>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</si>
  <si>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</si>
  <si>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</si>
  <si>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</si>
  <si>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</si>
  <si>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</si>
  <si>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</si>
  <si>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</si>
  <si>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</si>
  <si>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</si>
  <si>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</si>
  <si>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</si>
  <si>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</si>
  <si>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</si>
  <si>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</si>
  <si>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</si>
  <si>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</si>
  <si>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</si>
  <si>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</si>
  <si>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</si>
  <si>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</si>
  <si>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</si>
  <si>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</si>
  <si>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</si>
  <si>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</si>
  <si>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</si>
  <si>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</si>
  <si>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</si>
  <si>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</si>
  <si>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</si>
  <si>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</si>
  <si>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</si>
  <si>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</si>
  <si>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</si>
  <si>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</si>
  <si>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</si>
  <si>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</si>
  <si>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</si>
  <si>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</si>
  <si>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</si>
  <si>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</si>
  <si>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</si>
  <si>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</si>
  <si>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</si>
  <si>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</si>
  <si>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</si>
  <si>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</si>
  <si>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</si>
  <si>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</si>
  <si>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</si>
  <si>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</si>
  <si>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</si>
  <si>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</si>
  <si>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</si>
  <si>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</si>
  <si>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</si>
  <si>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</si>
  <si>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</si>
  <si>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</si>
  <si>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</si>
  <si>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</si>
  <si>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</si>
  <si>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</si>
  <si>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</si>
  <si>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</si>
  <si>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</si>
  <si>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</si>
  <si>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</si>
  <si>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</si>
  <si>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</si>
  <si>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</si>
  <si>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</si>
  <si>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</si>
  <si>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</si>
  <si>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</si>
  <si>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</si>
  <si>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</si>
  <si>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</si>
  <si>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</si>
  <si>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</si>
  <si>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</si>
  <si>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</si>
  <si>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</si>
  <si>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</si>
  <si>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</si>
  <si>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</si>
  <si>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</si>
  <si>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</si>
  <si>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</si>
  <si>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</si>
  <si>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</si>
  <si>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</si>
  <si>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</si>
  <si>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</si>
  <si>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</si>
  <si>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</si>
  <si>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</si>
  <si>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</si>
  <si>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</si>
  <si>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</si>
  <si>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</si>
  <si>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</si>
  <si>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</si>
  <si>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</si>
  <si>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</si>
  <si>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</si>
  <si>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</si>
  <si>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</si>
  <si>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</si>
  <si>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</si>
  <si>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</si>
  <si>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</si>
  <si>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</si>
  <si>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</si>
  <si>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</si>
  <si>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</si>
  <si>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</si>
  <si>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</si>
  <si>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</si>
  <si>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</si>
  <si>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</si>
  <si>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</si>
  <si>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</si>
  <si>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</si>
  <si>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</si>
  <si>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</si>
  <si>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</si>
  <si>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</si>
  <si>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</si>
  <si>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</si>
  <si>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</si>
  <si>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</si>
  <si>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</si>
  <si>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</si>
  <si>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</si>
  <si>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</si>
  <si>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</si>
  <si>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</si>
  <si>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</si>
  <si>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</si>
  <si>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</si>
  <si>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</si>
  <si>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</si>
  <si>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</si>
  <si>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</si>
  <si>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</si>
  <si>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</si>
  <si>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</si>
  <si>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</si>
  <si>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</si>
  <si>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</si>
  <si>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</si>
  <si>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</si>
  <si>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</si>
  <si>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</si>
  <si>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</si>
  <si>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</si>
  <si>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</si>
  <si>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</si>
  <si>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</si>
  <si>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</si>
  <si>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</si>
  <si>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</si>
  <si>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</si>
  <si>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</si>
  <si>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</si>
  <si>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</si>
  <si>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</si>
  <si>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</si>
  <si>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</si>
  <si>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</si>
  <si>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</si>
  <si>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</si>
  <si>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</si>
  <si>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</si>
  <si>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</si>
  <si>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</si>
  <si>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</si>
  <si>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</si>
  <si>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</si>
  <si>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</si>
  <si>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</si>
  <si>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</si>
  <si>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</si>
  <si>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</si>
  <si>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</si>
  <si>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</si>
  <si>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</si>
  <si>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</si>
  <si>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</si>
  <si>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</si>
  <si>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</si>
  <si>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</si>
  <si>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</si>
  <si>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</si>
  <si>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</si>
  <si>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</si>
  <si>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</si>
  <si>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</si>
  <si>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</si>
  <si>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</si>
  <si>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</si>
  <si>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</si>
  <si>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</si>
  <si>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</si>
  <si>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</si>
  <si>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</si>
  <si>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</si>
  <si>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</si>
  <si>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</si>
  <si>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</si>
  <si>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</si>
  <si>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</si>
  <si>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</si>
  <si>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</si>
  <si>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</si>
  <si>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</si>
  <si>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</si>
  <si>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</si>
  <si>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</si>
  <si>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</si>
  <si>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</si>
  <si>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</si>
  <si>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</si>
  <si>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</si>
  <si>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</si>
  <si>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</si>
  <si>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</si>
  <si>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</si>
  <si>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</si>
  <si>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</si>
  <si>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</si>
  <si>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</si>
  <si>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</si>
  <si>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</si>
  <si>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</si>
  <si>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</si>
  <si>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</si>
  <si>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</si>
  <si>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</si>
  <si>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</si>
  <si>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</si>
  <si>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</si>
  <si>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</si>
  <si>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</si>
  <si>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</si>
  <si>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</si>
  <si>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</si>
  <si>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</si>
  <si>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</si>
  <si>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</si>
  <si>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</si>
  <si>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</si>
  <si>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</si>
  <si>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</si>
  <si>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</si>
  <si>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</si>
  <si>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</si>
  <si>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</si>
  <si>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</si>
  <si>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</si>
  <si>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</si>
  <si>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</si>
  <si>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</si>
  <si>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</si>
  <si>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</si>
  <si>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</si>
  <si>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</si>
  <si>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</si>
  <si>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</si>
  <si>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</si>
  <si>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</si>
  <si>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</si>
  <si>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</si>
  <si>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</si>
  <si>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</si>
  <si>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</si>
  <si>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</si>
  <si>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</si>
  <si>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</si>
  <si>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</si>
  <si>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</si>
  <si>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</si>
  <si>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</si>
  <si>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</si>
  <si>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</si>
  <si>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</si>
  <si>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</si>
  <si>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</si>
  <si>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</si>
  <si>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</si>
  <si>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</si>
  <si>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</si>
  <si>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</si>
  <si>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</si>
  <si>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</si>
  <si>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</si>
  <si>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</si>
  <si>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</si>
  <si>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</si>
  <si>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</si>
  <si>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</si>
  <si>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</si>
  <si>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</si>
  <si>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</si>
  <si>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</si>
  <si>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</si>
  <si>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</si>
  <si>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</si>
  <si>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</si>
  <si>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</si>
  <si>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</si>
  <si>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</si>
  <si>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</si>
  <si>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</si>
  <si>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</si>
  <si>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</si>
  <si>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</si>
  <si>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</si>
  <si>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</si>
  <si>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</si>
  <si>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</si>
  <si>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</si>
  <si>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</si>
  <si>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</si>
  <si>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</si>
  <si>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</si>
  <si>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</si>
  <si>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</si>
  <si>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</si>
  <si>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</si>
  <si>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</si>
  <si>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</si>
  <si>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</si>
  <si>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</si>
  <si>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</si>
  <si>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</si>
  <si>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</si>
  <si>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</si>
  <si>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</si>
  <si>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</si>
  <si>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</si>
  <si>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</si>
  <si>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</si>
  <si>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</si>
  <si>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</si>
  <si>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</si>
  <si>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</si>
  <si>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</si>
  <si>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</si>
  <si>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</si>
  <si>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</si>
  <si>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</si>
  <si>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</si>
  <si>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</si>
  <si>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</si>
  <si>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</si>
  <si>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</si>
  <si>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</si>
  <si>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</si>
  <si>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</si>
  <si>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</si>
  <si>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</si>
  <si>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</si>
  <si>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</si>
  <si>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</si>
  <si>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</si>
  <si>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</si>
  <si>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</si>
  <si>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</si>
  <si>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</si>
  <si>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</si>
  <si>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</si>
  <si>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</si>
  <si>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</si>
  <si>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</si>
  <si>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</si>
  <si>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</si>
  <si>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</si>
  <si>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</si>
  <si>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</si>
  <si>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</si>
  <si>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</si>
  <si>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</si>
  <si>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</si>
  <si>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</si>
  <si>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</si>
  <si>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</si>
  <si>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</si>
  <si>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</si>
  <si>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</si>
  <si>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</si>
  <si>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</si>
  <si>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</si>
  <si>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</si>
  <si>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</si>
  <si>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</si>
  <si>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</si>
  <si>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</si>
  <si>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</si>
  <si>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</si>
  <si>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</si>
  <si>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</si>
  <si>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</si>
  <si>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</si>
  <si>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</si>
  <si>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</si>
  <si>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</si>
  <si>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</si>
  <si>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</si>
  <si>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</si>
  <si>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</si>
  <si>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</si>
  <si>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</si>
  <si>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</si>
  <si>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</si>
  <si>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</si>
  <si>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</si>
  <si>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</si>
  <si>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</si>
  <si>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</si>
  <si>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</si>
  <si>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</si>
  <si>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</si>
  <si>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</si>
  <si>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</si>
  <si>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</si>
  <si>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</si>
  <si>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</si>
  <si>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</si>
  <si>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</si>
  <si>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</si>
  <si>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</si>
  <si>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</si>
  <si>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</si>
  <si>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</si>
  <si>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</si>
  <si>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</si>
  <si>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</si>
  <si>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</si>
  <si>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</si>
  <si>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</si>
  <si>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</si>
  <si>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</si>
  <si>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</si>
  <si>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</si>
  <si>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</si>
  <si>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</si>
  <si>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</si>
  <si>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</si>
  <si>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</si>
  <si>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</si>
  <si>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</si>
  <si>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</si>
  <si>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</si>
  <si>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</si>
  <si>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</si>
  <si>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</si>
  <si>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</si>
  <si>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</si>
  <si>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</si>
  <si>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</si>
  <si>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</si>
  <si>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</si>
  <si>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</si>
  <si>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</si>
  <si>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</si>
  <si>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</si>
  <si>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</si>
  <si>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</si>
  <si>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</si>
  <si>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</si>
  <si>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</si>
  <si>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</si>
  <si>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</si>
  <si>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</si>
  <si>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</si>
  <si>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</si>
  <si>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</si>
  <si>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</si>
  <si>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</si>
  <si>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</si>
  <si>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</si>
  <si>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</si>
  <si>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</si>
  <si>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</si>
  <si>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</si>
  <si>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</si>
  <si>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</si>
  <si>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</si>
  <si>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</si>
  <si>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</si>
  <si>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</si>
  <si>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</si>
  <si>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</si>
  <si>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</si>
  <si>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</si>
  <si>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</si>
  <si>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</si>
  <si>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</si>
  <si>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</si>
  <si>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</si>
  <si>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</si>
  <si>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</si>
  <si>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</si>
  <si>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</si>
  <si>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</si>
  <si>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</si>
  <si>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</si>
  <si>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</si>
  <si>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</si>
  <si>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</si>
  <si>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</si>
  <si>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</si>
  <si>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</si>
  <si>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</si>
  <si>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</si>
  <si>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</si>
  <si>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</si>
  <si>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</si>
  <si>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</si>
  <si>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</si>
  <si>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</si>
  <si>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</si>
  <si>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</si>
  <si>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</si>
  <si>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</si>
  <si>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</si>
  <si>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</si>
  <si>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</si>
  <si>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</si>
  <si>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</si>
  <si>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</si>
  <si>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</si>
  <si>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</si>
  <si>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</si>
  <si>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</si>
  <si>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</si>
  <si>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</si>
  <si>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</si>
  <si>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</si>
  <si>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</si>
  <si>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</si>
  <si>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</si>
  <si>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</si>
  <si>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</si>
  <si>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</si>
  <si>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</si>
  <si>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</si>
  <si>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</si>
  <si>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</si>
  <si>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</si>
  <si>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</si>
  <si>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</si>
  <si>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</si>
  <si>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</si>
  <si>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</si>
  <si>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</si>
  <si>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</si>
  <si>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</si>
  <si>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</si>
  <si>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</si>
  <si>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</si>
  <si>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</si>
  <si>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</si>
  <si>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</si>
  <si>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</si>
  <si>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</si>
  <si>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</si>
  <si>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</si>
  <si>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</si>
  <si>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</si>
  <si>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</si>
  <si>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</si>
  <si>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</si>
  <si>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</si>
  <si>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</si>
  <si>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</si>
  <si>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</si>
  <si>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</si>
  <si>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</si>
  <si>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</si>
  <si>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</si>
  <si>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</si>
  <si>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</si>
  <si>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</si>
  <si>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</si>
  <si>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</si>
  <si>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</si>
  <si>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</si>
  <si>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</si>
  <si>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</si>
  <si>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</si>
  <si>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</si>
  <si>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</si>
  <si>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</si>
  <si>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</si>
  <si>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</si>
  <si>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</si>
  <si>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</si>
  <si>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</si>
  <si>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</si>
  <si>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</si>
  <si>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</si>
  <si>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</si>
  <si>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</si>
  <si>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</si>
  <si>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</si>
  <si>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</si>
  <si>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</si>
  <si>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</si>
  <si>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</si>
  <si>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</si>
  <si>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</si>
  <si>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</si>
  <si>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</si>
  <si>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</si>
  <si>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</si>
  <si>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</si>
  <si>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</si>
  <si>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</si>
  <si>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</si>
  <si>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</si>
  <si>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</si>
  <si>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</si>
  <si>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</si>
  <si>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</si>
  <si>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</si>
  <si>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</si>
  <si>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</si>
  <si>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</si>
  <si>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</si>
  <si>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</si>
  <si>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</si>
  <si>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</si>
  <si>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</si>
  <si>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</si>
  <si>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</si>
  <si>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</si>
  <si>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</si>
  <si>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</si>
  <si>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</si>
  <si>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</si>
  <si>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</si>
  <si>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</si>
  <si>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</si>
  <si>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</si>
  <si>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</si>
  <si>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</si>
  <si>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</si>
  <si>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</si>
  <si>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</si>
  <si>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</si>
  <si>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</si>
  <si>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</si>
  <si>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</si>
  <si>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</si>
  <si>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</si>
  <si>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</si>
  <si>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</si>
  <si>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</si>
  <si>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</si>
  <si>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</si>
  <si>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</si>
  <si>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</si>
  <si>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</si>
  <si>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</si>
  <si>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</si>
  <si>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</si>
  <si>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</si>
  <si>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</si>
  <si>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</si>
  <si>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</si>
  <si>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</si>
  <si>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</si>
  <si>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</si>
  <si>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</si>
  <si>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</si>
  <si>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</si>
  <si>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</si>
  <si>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</si>
  <si>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</si>
  <si>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</si>
  <si>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</si>
  <si>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</si>
  <si>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</si>
  <si>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</si>
  <si>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</si>
  <si>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</si>
  <si>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</si>
  <si>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</si>
  <si>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</si>
  <si>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</si>
  <si>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</si>
  <si>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</si>
  <si>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</si>
  <si>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</si>
  <si>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</si>
  <si>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</si>
  <si>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</si>
  <si>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</si>
  <si>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</si>
  <si>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</si>
  <si>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</si>
  <si>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</si>
  <si>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</si>
  <si>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</si>
  <si>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</si>
  <si>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</si>
  <si>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</si>
  <si>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</si>
  <si>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</si>
  <si>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</si>
  <si>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</si>
  <si>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</si>
  <si>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</si>
  <si>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</si>
  <si>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</si>
  <si>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</si>
  <si>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</si>
  <si>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</si>
  <si>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</si>
  <si>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</si>
  <si>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</si>
  <si>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</si>
  <si>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</si>
  <si>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</si>
  <si>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</si>
  <si>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</si>
  <si>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</si>
  <si>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</si>
  <si>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</si>
  <si>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</si>
  <si>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</si>
  <si>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</si>
  <si>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</si>
  <si>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</si>
  <si>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</si>
  <si>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</si>
  <si>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</si>
  <si>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</si>
  <si>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</si>
  <si>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</si>
  <si>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</si>
  <si>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</si>
  <si>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</si>
  <si>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</si>
  <si>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</si>
  <si>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</si>
  <si>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</si>
  <si>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</si>
  <si>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</si>
  <si>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</si>
  <si>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</si>
  <si>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</si>
  <si>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</si>
  <si>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</si>
  <si>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</si>
  <si>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</si>
  <si>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</si>
  <si>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</si>
  <si>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</si>
  <si>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</si>
  <si>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</si>
  <si>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</si>
  <si>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</si>
  <si>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</si>
  <si>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</si>
  <si>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</si>
  <si>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</si>
  <si>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</si>
  <si>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</si>
  <si>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</si>
  <si>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</si>
  <si>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</si>
  <si>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</si>
  <si>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</si>
  <si>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</si>
  <si>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</si>
  <si>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</si>
  <si>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</si>
  <si>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</si>
  <si>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</si>
  <si>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</si>
  <si>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</si>
  <si>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</si>
  <si>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</si>
  <si>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</si>
  <si>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</si>
  <si>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</si>
  <si>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</si>
  <si>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</si>
  <si>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</si>
  <si>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</si>
  <si>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</si>
  <si>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</si>
  <si>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</si>
  <si>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</si>
  <si>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</si>
  <si>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</si>
  <si>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</si>
  <si>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</si>
  <si>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</si>
  <si>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</si>
  <si>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</si>
  <si>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</si>
  <si>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</si>
  <si>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</si>
  <si>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</si>
  <si>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</si>
  <si>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</si>
  <si>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</si>
  <si>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</si>
  <si>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</si>
  <si>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</si>
  <si>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</si>
  <si>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</si>
  <si>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</si>
  <si>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</si>
  <si>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</si>
  <si>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</si>
  <si>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</si>
  <si>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</si>
  <si>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</si>
  <si>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</si>
  <si>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</si>
  <si>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</si>
  <si>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</si>
  <si>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</si>
  <si>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</si>
  <si>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</si>
  <si>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</si>
  <si>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</si>
  <si>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</si>
  <si>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</si>
  <si>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</si>
  <si>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</si>
  <si>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</si>
  <si>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</si>
  <si>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</si>
  <si>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</si>
  <si>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</si>
  <si>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</si>
  <si>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</si>
  <si>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</si>
  <si>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</si>
  <si>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</si>
  <si>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</si>
  <si>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</si>
  <si>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</si>
  <si>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</si>
  <si>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</si>
  <si>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</si>
  <si>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</si>
  <si>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</si>
  <si>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</si>
  <si>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</si>
  <si>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</si>
  <si>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</si>
  <si>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</si>
  <si>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</si>
  <si>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</si>
  <si>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</si>
  <si>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</si>
  <si>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</si>
  <si>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</si>
  <si>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</si>
  <si>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</si>
  <si>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</si>
  <si>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</si>
  <si>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</si>
  <si>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</si>
  <si>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</si>
  <si>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</si>
  <si>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</si>
  <si>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</si>
  <si>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</si>
  <si>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</si>
  <si>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</si>
  <si>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</si>
  <si>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</si>
  <si>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</si>
  <si>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</si>
  <si>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</si>
  <si>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</si>
  <si>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</si>
  <si>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</si>
  <si>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</si>
  <si>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</si>
  <si>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</si>
  <si>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</si>
  <si>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</si>
  <si>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</si>
  <si>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</si>
  <si>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</si>
  <si>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</si>
  <si>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</si>
  <si>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</si>
  <si>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</si>
  <si>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</si>
  <si>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</si>
  <si>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</si>
  <si>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</si>
  <si>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</si>
  <si>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</si>
  <si>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</si>
  <si>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</si>
  <si>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</si>
  <si>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</si>
  <si>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</si>
  <si>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</si>
  <si>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</si>
  <si>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</si>
  <si>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</si>
  <si>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</si>
  <si>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</si>
  <si>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</si>
  <si>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</si>
  <si>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</si>
  <si>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</si>
  <si>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</si>
  <si>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</si>
  <si>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</si>
  <si>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</si>
  <si>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</si>
  <si>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</si>
  <si>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</si>
  <si>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</si>
  <si>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</si>
  <si>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</si>
  <si>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</si>
  <si>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</si>
  <si>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</si>
  <si>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</si>
  <si>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</si>
  <si>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</si>
  <si>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</si>
  <si>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</si>
  <si>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</si>
  <si>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</si>
  <si>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</si>
  <si>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</si>
  <si>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</si>
  <si>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</si>
  <si>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</si>
  <si>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</si>
  <si>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</si>
  <si>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</si>
  <si>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</si>
  <si>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</si>
  <si>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</si>
  <si>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</si>
  <si>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</si>
  <si>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</si>
  <si>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</si>
  <si>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</si>
  <si>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</si>
  <si>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</si>
  <si>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</si>
  <si>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</si>
  <si>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</si>
  <si>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</si>
  <si>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</si>
  <si>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</si>
  <si>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</si>
  <si>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</si>
  <si>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</si>
  <si>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</si>
  <si>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</si>
  <si>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</si>
  <si>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</si>
  <si>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</si>
  <si>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</si>
  <si>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</si>
  <si>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</si>
  <si>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</si>
  <si>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</si>
  <si>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</si>
  <si>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</si>
  <si>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</si>
  <si>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</si>
  <si>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</si>
  <si>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</si>
  <si>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</si>
  <si>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</si>
  <si>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</si>
  <si>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</si>
  <si>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</si>
  <si>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</si>
  <si>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</si>
  <si>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</si>
  <si>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</si>
  <si>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</si>
  <si>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</si>
  <si>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</si>
  <si>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</si>
  <si>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</si>
  <si>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</si>
  <si>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</si>
  <si>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</si>
  <si>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</si>
  <si>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</si>
  <si>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</si>
  <si>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</si>
  <si>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</si>
  <si>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</si>
  <si>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</si>
  <si>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</si>
  <si>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</si>
  <si>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</si>
  <si>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</si>
  <si>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</si>
  <si>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</si>
  <si>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</si>
  <si>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</si>
  <si>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</si>
  <si>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</si>
  <si>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</si>
  <si>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</si>
  <si>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</si>
  <si>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</si>
  <si>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</si>
  <si>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</si>
  <si>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</si>
  <si>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</si>
  <si>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</si>
  <si>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</si>
  <si>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</si>
  <si>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</si>
  <si>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</si>
  <si>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</si>
  <si>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</si>
  <si>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</si>
  <si>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</si>
  <si>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</si>
  <si>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</si>
  <si>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</si>
  <si>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</si>
  <si>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</si>
  <si>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</si>
  <si>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</si>
  <si>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</si>
  <si>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</si>
  <si>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</si>
  <si>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</si>
  <si>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</si>
  <si>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</si>
  <si>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</si>
  <si>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</si>
  <si>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</si>
  <si>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</si>
  <si>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</si>
  <si>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</si>
  <si>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</si>
  <si>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</si>
  <si>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</si>
  <si>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</si>
  <si>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</si>
  <si>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</si>
  <si>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</si>
  <si>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</si>
  <si>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</si>
  <si>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</si>
  <si>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</si>
  <si>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</si>
  <si>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</si>
  <si>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</si>
  <si>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</si>
  <si>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</si>
  <si>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</si>
  <si>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</si>
  <si>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</si>
  <si>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</si>
  <si>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</si>
  <si>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</si>
  <si>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</si>
  <si>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</si>
  <si>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</si>
  <si>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</si>
  <si>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</si>
  <si>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</si>
  <si>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</si>
  <si>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</si>
  <si>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</si>
  <si>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</si>
  <si>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</si>
  <si>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</si>
  <si>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</si>
  <si>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</si>
  <si>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</si>
  <si>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</si>
  <si>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</si>
  <si>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</si>
  <si>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</si>
  <si>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</si>
  <si>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</si>
  <si>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</si>
  <si>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</si>
  <si>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</si>
  <si>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</si>
  <si>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</si>
  <si>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</si>
  <si>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</si>
  <si>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</si>
  <si>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</si>
  <si>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</si>
  <si>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</si>
  <si>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</si>
  <si>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</si>
  <si>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</si>
  <si>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</si>
  <si>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</si>
  <si>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</si>
  <si>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</si>
  <si>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</si>
  <si>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</si>
  <si>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</si>
  <si>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</si>
  <si>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</si>
  <si>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</si>
  <si>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</si>
  <si>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</si>
  <si>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</si>
  <si>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</si>
  <si>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</si>
  <si>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</si>
  <si>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</si>
  <si>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</si>
  <si>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</si>
  <si>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</si>
  <si>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</si>
  <si>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</si>
  <si>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</si>
  <si>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</si>
  <si>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</si>
  <si>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</si>
  <si>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</si>
  <si>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</si>
  <si>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</si>
  <si>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</si>
  <si>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</si>
  <si>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</si>
  <si>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</si>
  <si>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</si>
  <si>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</si>
  <si>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</si>
  <si>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</si>
  <si>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</si>
  <si>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</si>
  <si>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</si>
  <si>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</si>
  <si>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</si>
  <si>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</si>
  <si>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</si>
  <si>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</si>
  <si>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</si>
  <si>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</si>
  <si>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</si>
  <si>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</si>
  <si>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</si>
  <si>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</si>
  <si>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</si>
  <si>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</si>
  <si>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</si>
  <si>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</si>
  <si>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</si>
  <si>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</si>
  <si>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</si>
  <si>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</si>
  <si>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</si>
  <si>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</si>
  <si>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</si>
  <si>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</si>
  <si>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</si>
  <si>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</si>
  <si>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</si>
  <si>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</si>
  <si>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</si>
  <si>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</si>
  <si>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</si>
  <si>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</si>
  <si>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</si>
  <si>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</si>
  <si>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</si>
  <si>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</si>
  <si>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</si>
  <si>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</si>
  <si>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</si>
  <si>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</si>
  <si>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</si>
  <si>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</si>
  <si>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</si>
  <si>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</si>
  <si>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</si>
  <si>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</si>
  <si>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</si>
  <si>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</si>
  <si>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</si>
  <si>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</si>
  <si>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</si>
  <si>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</si>
  <si>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</si>
  <si>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</si>
  <si>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</si>
  <si>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</si>
  <si>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</si>
  <si>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</si>
  <si>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</si>
  <si>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</si>
  <si>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</si>
  <si>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</si>
  <si>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</si>
  <si>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</si>
  <si>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</si>
  <si>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</si>
  <si>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</si>
  <si>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</si>
  <si>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</si>
  <si>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</si>
  <si>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</si>
  <si>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</si>
  <si>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</si>
  <si>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</si>
  <si>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</si>
  <si>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</si>
  <si>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</si>
  <si>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</si>
  <si>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</si>
  <si>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</si>
  <si>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</si>
  <si>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</si>
  <si>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</si>
  <si>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</si>
  <si>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</si>
  <si>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</si>
  <si>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</si>
  <si>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</si>
  <si>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</si>
  <si>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</si>
  <si>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</si>
  <si>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</si>
  <si>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</si>
  <si>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</si>
  <si>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</si>
  <si>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</si>
  <si>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</si>
  <si>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</si>
  <si>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</si>
  <si>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</si>
  <si>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</si>
  <si>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</si>
  <si>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</si>
  <si>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</si>
  <si>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</si>
  <si>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</si>
  <si>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</si>
  <si>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</si>
  <si>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</si>
  <si>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</si>
  <si>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</si>
  <si>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</si>
  <si>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</si>
  <si>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</si>
  <si>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</si>
  <si>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</si>
  <si>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</si>
  <si>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</si>
  <si>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</si>
  <si>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</si>
  <si>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</si>
  <si>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</si>
  <si>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</si>
  <si>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</si>
  <si>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</si>
  <si>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</si>
  <si>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</si>
  <si>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</si>
  <si>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</si>
  <si>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</si>
  <si>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</si>
  <si>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</si>
  <si>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</si>
  <si>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</si>
  <si>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</si>
  <si>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</si>
  <si>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</si>
  <si>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</si>
  <si>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</si>
  <si>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</si>
  <si>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</si>
  <si>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</si>
  <si>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</si>
  <si>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</si>
  <si>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</si>
  <si>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</si>
  <si>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</si>
  <si>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</si>
  <si>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</si>
  <si>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</si>
  <si>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</si>
  <si>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</si>
  <si>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</si>
  <si>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</si>
  <si>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</si>
  <si>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</si>
  <si>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</si>
  <si>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</si>
  <si>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</si>
  <si>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</si>
  <si>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</si>
  <si>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</si>
  <si>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</si>
  <si>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</si>
  <si>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</si>
  <si>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</si>
  <si>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</si>
  <si>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</si>
  <si>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</si>
  <si>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</si>
  <si>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</si>
  <si>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</si>
  <si>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</si>
  <si>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</si>
  <si>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</si>
  <si>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</si>
  <si>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</si>
  <si>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</si>
  <si>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</si>
  <si>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</si>
  <si>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</si>
  <si>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</si>
  <si>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</si>
  <si>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</si>
  <si>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</si>
  <si>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</si>
  <si>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</si>
  <si>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</si>
  <si>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</si>
  <si>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</si>
  <si>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</si>
  <si>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</si>
  <si>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</si>
  <si>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</si>
  <si>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</si>
  <si>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</si>
  <si>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</si>
  <si>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</si>
  <si>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</si>
  <si>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</si>
  <si>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</si>
  <si>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</si>
  <si>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</si>
  <si>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</si>
  <si>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</si>
  <si>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</si>
  <si>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</si>
  <si>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</si>
  <si>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</si>
  <si>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</si>
  <si>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</si>
  <si>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</si>
  <si>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</si>
  <si>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</si>
  <si>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</si>
  <si>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</si>
  <si>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</si>
  <si>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</si>
  <si>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</si>
  <si>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</si>
  <si>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</si>
  <si>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</si>
  <si>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</si>
  <si>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</si>
  <si>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</si>
  <si>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</si>
  <si>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</si>
  <si>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</si>
  <si>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</si>
  <si>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</si>
  <si>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</si>
  <si>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</si>
  <si>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</si>
  <si>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</si>
  <si>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</si>
  <si>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</si>
  <si>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</si>
  <si>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</si>
  <si>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</si>
  <si>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</si>
  <si>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</si>
  <si>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</si>
  <si>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</si>
  <si>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</si>
  <si>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</si>
  <si>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</si>
  <si>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</si>
  <si>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</si>
  <si>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</si>
  <si>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</si>
  <si>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</si>
  <si>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</si>
  <si>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</si>
  <si>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</si>
  <si>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</si>
  <si>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</si>
  <si>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</si>
  <si>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</si>
  <si>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</si>
  <si>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</si>
  <si>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</si>
  <si>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</si>
  <si>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</si>
  <si>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</si>
  <si>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</si>
  <si>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</si>
  <si>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</si>
  <si>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</si>
  <si>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</si>
  <si>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</si>
  <si>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</si>
  <si>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</si>
  <si>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</si>
  <si>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</si>
  <si>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</si>
  <si>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</si>
  <si>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</si>
  <si>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</si>
  <si>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</si>
  <si>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</si>
  <si>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</si>
  <si>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</si>
  <si>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</si>
  <si>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</si>
  <si>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</si>
  <si>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</si>
  <si>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</si>
  <si>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</si>
  <si>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</si>
  <si>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</si>
  <si>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</si>
  <si>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</si>
  <si>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</si>
  <si>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</si>
  <si>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</si>
  <si>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</si>
  <si>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</si>
  <si>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</si>
  <si>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</si>
  <si>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</si>
  <si>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</si>
  <si>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</si>
  <si>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</si>
  <si>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</si>
  <si>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</si>
  <si>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</si>
  <si>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</si>
  <si>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</si>
  <si>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</si>
  <si>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</si>
  <si>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</si>
  <si>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</si>
  <si>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</si>
  <si>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</si>
  <si>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</si>
  <si>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</si>
  <si>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</si>
  <si>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</si>
  <si>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</si>
  <si>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</si>
  <si>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</si>
  <si>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</si>
  <si>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</si>
  <si>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</si>
  <si>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</si>
  <si>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</si>
  <si>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</si>
  <si>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</si>
  <si>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</si>
  <si>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</si>
  <si>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</si>
  <si>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</si>
  <si>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</si>
  <si>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</si>
  <si>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</si>
  <si>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</si>
  <si>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</si>
  <si>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</si>
  <si>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</si>
  <si>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</si>
  <si>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</si>
  <si>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</si>
  <si>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</si>
  <si>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</si>
  <si>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</si>
  <si>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</si>
  <si>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</si>
  <si>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</si>
  <si>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</si>
  <si>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</si>
  <si>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</si>
  <si>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</si>
  <si>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</si>
  <si>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</si>
  <si>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</si>
  <si>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</si>
  <si>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</si>
  <si>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</si>
  <si>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</si>
  <si>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</si>
  <si>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</si>
  <si>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</si>
  <si>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</si>
  <si>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</si>
  <si>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</si>
  <si>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</si>
  <si>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</si>
  <si>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</si>
  <si>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</si>
  <si>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</si>
  <si>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</si>
  <si>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</si>
  <si>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</si>
  <si>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</si>
  <si>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</si>
  <si>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</si>
  <si>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</si>
  <si>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</si>
  <si>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</si>
  <si>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</si>
  <si>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</si>
  <si>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</si>
  <si>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</si>
  <si>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</si>
  <si>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</si>
  <si>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</si>
  <si>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</si>
  <si>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</si>
  <si>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</si>
  <si>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</si>
  <si>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</si>
  <si>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</si>
  <si>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</si>
  <si>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</si>
  <si>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</si>
  <si>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</si>
  <si>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</si>
  <si>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</si>
  <si>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</si>
  <si>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</si>
  <si>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</si>
  <si>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</si>
  <si>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</si>
  <si>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</si>
  <si>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</si>
  <si>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</si>
  <si>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</si>
  <si>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</si>
  <si>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</si>
  <si>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</si>
  <si>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</si>
  <si>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</si>
  <si>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</si>
  <si>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</si>
  <si>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</si>
  <si>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</si>
  <si>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</si>
  <si>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</si>
  <si>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</si>
  <si>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</si>
  <si>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</si>
  <si>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</si>
  <si>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</si>
  <si>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</si>
  <si>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</si>
  <si>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</si>
  <si>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</si>
  <si>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</si>
  <si>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</si>
  <si>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</si>
  <si>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</si>
  <si>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</si>
  <si>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</si>
  <si>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</si>
  <si>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</si>
  <si>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</si>
  <si>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</si>
  <si>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</si>
  <si>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</si>
  <si>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</si>
  <si>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</si>
  <si>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</si>
  <si>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</si>
  <si>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</si>
  <si>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</si>
  <si>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</si>
  <si>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</si>
  <si>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</si>
  <si>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</si>
  <si>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</si>
  <si>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</si>
  <si>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</si>
  <si>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</si>
  <si>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</si>
  <si>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</si>
  <si>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</si>
  <si>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</si>
  <si>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</si>
  <si>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</si>
  <si>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</si>
  <si>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</si>
  <si>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</si>
  <si>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</si>
  <si>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</si>
  <si>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</si>
  <si>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</si>
  <si>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</si>
  <si>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</si>
  <si>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</si>
  <si>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</si>
  <si>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</si>
  <si>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</si>
  <si>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</si>
  <si>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</si>
  <si>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</si>
  <si>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</si>
  <si>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</si>
  <si>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</si>
  <si>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</si>
  <si>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</si>
  <si>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</si>
  <si>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</si>
  <si>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</si>
  <si>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</si>
  <si>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</si>
  <si>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</si>
  <si>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</si>
  <si>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</si>
  <si>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</si>
  <si>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</si>
  <si>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</si>
  <si>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</si>
  <si>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</si>
  <si>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</si>
  <si>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</si>
  <si>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</si>
  <si>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</si>
  <si>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</si>
  <si>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</si>
  <si>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</si>
  <si>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</si>
  <si>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</si>
  <si>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</si>
  <si>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</si>
  <si>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</si>
  <si>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</si>
  <si>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</si>
  <si>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</si>
  <si>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</si>
  <si>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</si>
  <si>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</si>
  <si>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</si>
  <si>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</si>
  <si>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</si>
  <si>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</si>
  <si>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</si>
  <si>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</si>
  <si>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</si>
  <si>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</si>
  <si>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</si>
  <si>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</si>
  <si>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</si>
  <si>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</si>
  <si>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</si>
  <si>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</si>
  <si>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</si>
  <si>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</si>
  <si>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</si>
  <si>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</si>
  <si>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</si>
  <si>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</si>
  <si>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</si>
  <si>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</si>
  <si>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</si>
  <si>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</si>
  <si>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</si>
  <si>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</si>
  <si>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</si>
  <si>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</si>
  <si>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</si>
  <si>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</si>
  <si>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</si>
  <si>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</si>
  <si>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</si>
  <si>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</si>
  <si>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</si>
  <si>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</si>
  <si>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</si>
  <si>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</si>
  <si>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</si>
  <si>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</si>
  <si>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</si>
  <si>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</si>
  <si>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</si>
  <si>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</si>
  <si>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</si>
  <si>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</si>
  <si>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</si>
  <si>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</si>
  <si>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</si>
  <si>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</si>
  <si>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</si>
  <si>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</si>
  <si>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</si>
  <si>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</si>
  <si>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</si>
  <si>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</si>
  <si>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</si>
  <si>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</si>
  <si>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</si>
  <si>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</si>
  <si>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</si>
  <si>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</si>
  <si>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</si>
  <si>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</si>
  <si>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</si>
  <si>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</si>
  <si>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</si>
  <si>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</si>
  <si>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</si>
  <si>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</si>
  <si>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</si>
  <si>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</si>
  <si>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</si>
  <si>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</si>
  <si>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</si>
  <si>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</si>
  <si>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</si>
  <si>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</si>
  <si>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</si>
  <si>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</si>
  <si>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</si>
  <si>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</si>
  <si>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</si>
  <si>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</si>
  <si>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</si>
  <si>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</si>
  <si>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</si>
  <si>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</si>
  <si>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</si>
  <si>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</si>
  <si>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</si>
  <si>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</si>
  <si>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</si>
  <si>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</si>
  <si>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</si>
  <si>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</si>
  <si>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</si>
  <si>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</si>
  <si>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</si>
  <si>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</si>
  <si>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</si>
  <si>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</si>
  <si>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</si>
  <si>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</si>
  <si>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</si>
  <si>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</si>
  <si>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</si>
  <si>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</si>
  <si>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</si>
  <si>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</si>
  <si>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</si>
  <si>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</si>
  <si>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</si>
  <si>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</si>
  <si>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</si>
  <si>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</si>
  <si>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</si>
  <si>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</si>
  <si>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</si>
  <si>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</si>
  <si>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</si>
  <si>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</si>
  <si>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</si>
  <si>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</si>
  <si>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</si>
  <si>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</si>
  <si>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</si>
  <si>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</si>
  <si>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</si>
  <si>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</si>
  <si>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</si>
  <si>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</si>
  <si>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</si>
  <si>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</si>
  <si>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</si>
  <si>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</si>
  <si>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</si>
  <si>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</si>
  <si>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</si>
  <si>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</si>
  <si>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</si>
  <si>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</si>
  <si>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</si>
  <si>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</si>
  <si>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</si>
  <si>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</si>
  <si>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</si>
  <si>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</si>
  <si>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</si>
  <si>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</si>
  <si>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</si>
  <si>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</si>
  <si>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</si>
  <si>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</si>
  <si>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</si>
  <si>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</si>
  <si>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</si>
  <si>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</si>
  <si>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</si>
  <si>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</si>
  <si>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</si>
  <si>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</si>
  <si>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</si>
  <si>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</si>
  <si>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</si>
  <si>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</si>
  <si>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</si>
  <si>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</si>
  <si>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</si>
  <si>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</si>
  <si>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</si>
  <si>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</si>
  <si>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</si>
  <si>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</si>
  <si>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</si>
  <si>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</si>
  <si>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</si>
  <si>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</si>
  <si>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</si>
  <si>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</si>
  <si>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</si>
  <si>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</si>
  <si>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</si>
  <si>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</si>
  <si>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</si>
  <si>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</si>
  <si>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</si>
  <si>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</si>
  <si>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</si>
  <si>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</si>
  <si>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</si>
  <si>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</si>
  <si>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</si>
  <si>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</si>
  <si>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</si>
  <si>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</si>
  <si>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</si>
  <si>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</si>
  <si>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</si>
  <si>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</si>
  <si>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</si>
  <si>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</si>
  <si>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</si>
  <si>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</si>
  <si>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</si>
  <si>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</si>
  <si>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</si>
  <si>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</si>
  <si>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</si>
  <si>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</si>
  <si>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</si>
  <si>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</si>
  <si>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</si>
  <si>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</si>
  <si>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</si>
  <si>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</si>
  <si>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</si>
  <si>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</si>
  <si>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</si>
  <si>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</si>
  <si>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</si>
  <si>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</si>
  <si>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</si>
  <si>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</si>
  <si>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</si>
  <si>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</si>
  <si>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</si>
  <si>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</si>
  <si>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</si>
  <si>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</si>
  <si>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</si>
  <si>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</si>
  <si>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</si>
  <si>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</si>
  <si>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</si>
  <si>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</si>
  <si>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</si>
  <si>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</si>
  <si>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</si>
  <si>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</si>
  <si>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</si>
  <si>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</si>
  <si>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</si>
  <si>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</si>
  <si>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</si>
  <si>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</si>
  <si>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</si>
  <si>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</si>
  <si>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</si>
  <si>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</si>
  <si>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</si>
  <si>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</si>
  <si>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</si>
  <si>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</si>
  <si>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</si>
  <si>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</si>
  <si>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</si>
  <si>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</si>
  <si>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</si>
  <si>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</si>
  <si>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</si>
  <si>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</si>
  <si>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</si>
  <si>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</si>
  <si>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</si>
  <si>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</si>
  <si>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</si>
  <si>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</si>
  <si>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</si>
  <si>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</si>
  <si>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</si>
  <si>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</si>
  <si>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</si>
  <si>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</si>
  <si>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</si>
  <si>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</si>
  <si>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</si>
  <si>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</si>
  <si>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</si>
  <si>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</si>
  <si>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</si>
  <si>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</si>
  <si>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</si>
  <si>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</si>
  <si>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</si>
  <si>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</si>
  <si>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</si>
  <si>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</si>
  <si>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</si>
  <si>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</si>
  <si>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</si>
  <si>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</si>
  <si>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</si>
  <si>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</si>
  <si>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</si>
  <si>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</si>
  <si>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</si>
  <si>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</si>
  <si>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</si>
  <si>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</si>
  <si>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</si>
  <si>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</si>
  <si>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</si>
  <si>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</si>
  <si>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</si>
  <si>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</si>
  <si>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</si>
  <si>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</si>
  <si>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</si>
  <si>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</si>
  <si>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</si>
  <si>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</si>
  <si>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</si>
  <si>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</si>
  <si>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</si>
  <si>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</si>
  <si>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</si>
  <si>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</si>
  <si>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</si>
  <si>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</si>
  <si>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</si>
  <si>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</si>
  <si>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</si>
  <si>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</si>
  <si>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</si>
  <si>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</si>
  <si>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</si>
  <si>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</si>
  <si>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</si>
  <si>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</si>
  <si>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</si>
  <si>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</si>
  <si>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</si>
  <si>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</si>
  <si>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</si>
  <si>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</si>
  <si>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</si>
  <si>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</si>
  <si>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</si>
  <si>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</si>
  <si>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</si>
  <si>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</si>
  <si>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</si>
  <si>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</si>
  <si>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</si>
  <si>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</si>
  <si>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</si>
  <si>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</si>
  <si>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</si>
  <si>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</si>
  <si>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</si>
  <si>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</si>
  <si>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</si>
  <si>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</si>
  <si>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</si>
  <si>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</si>
  <si>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</si>
  <si>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</si>
  <si>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</si>
  <si>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</si>
  <si>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</si>
  <si>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</si>
  <si>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</si>
  <si>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</si>
  <si>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</si>
  <si>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</si>
  <si>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</si>
  <si>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</si>
  <si>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</si>
  <si>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</si>
  <si>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</si>
  <si>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</si>
  <si>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</si>
  <si>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</si>
  <si>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</si>
  <si>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</si>
  <si>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</si>
  <si>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</si>
  <si>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</si>
  <si>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</si>
  <si>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</si>
  <si>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</si>
  <si>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</si>
  <si>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</si>
  <si>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</si>
  <si>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</si>
  <si>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</si>
  <si>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</si>
  <si>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</si>
  <si>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</si>
  <si>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</si>
  <si>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</si>
  <si>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</si>
  <si>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</si>
  <si>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</si>
  <si>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</si>
  <si>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</si>
  <si>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</si>
  <si>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</si>
  <si>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</si>
  <si>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</si>
  <si>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</si>
  <si>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</si>
  <si>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</si>
  <si>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</si>
  <si>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</si>
  <si>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</si>
  <si>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</si>
  <si>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</si>
  <si>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</si>
  <si>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</si>
  <si>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</si>
  <si>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</si>
  <si>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</si>
  <si>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</si>
  <si>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</si>
  <si>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</si>
  <si>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</si>
  <si>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</si>
  <si>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</si>
  <si>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</si>
  <si>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</si>
  <si>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</si>
  <si>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</si>
  <si>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</si>
  <si>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</si>
  <si>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</si>
  <si>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</si>
  <si>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</si>
  <si>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</si>
  <si>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</si>
  <si>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</si>
  <si>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</si>
  <si>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</si>
  <si>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</si>
  <si>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</si>
  <si>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</si>
  <si>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</si>
  <si>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</si>
  <si>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</si>
  <si>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</si>
  <si>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</si>
  <si>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</si>
  <si>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</si>
  <si>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</si>
  <si>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</si>
  <si>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</si>
  <si>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</si>
  <si>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</si>
  <si>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</si>
  <si>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</si>
  <si>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</si>
  <si>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</si>
  <si>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</si>
  <si>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</si>
  <si>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</si>
  <si>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</si>
  <si>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</si>
  <si>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</si>
  <si>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</si>
  <si>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</si>
  <si>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</si>
  <si>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</si>
  <si>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</si>
  <si>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</si>
  <si>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</si>
  <si>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</si>
  <si>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</si>
  <si>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</si>
  <si>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</si>
  <si>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</si>
  <si>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</si>
  <si>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</si>
  <si>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</si>
  <si>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</si>
  <si>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</si>
  <si>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</si>
  <si>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</si>
  <si>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</si>
  <si>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</si>
  <si>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</si>
  <si>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</si>
  <si>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</si>
  <si>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</si>
  <si>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</si>
  <si>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</si>
  <si>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</si>
  <si>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</si>
  <si>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</si>
  <si>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</si>
  <si>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</si>
  <si>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</si>
  <si>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</si>
  <si>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</si>
  <si>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</si>
  <si>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</si>
  <si>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</si>
  <si>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</si>
  <si>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</si>
  <si>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</si>
  <si>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</si>
  <si>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</si>
  <si>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</si>
  <si>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</si>
  <si>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</si>
  <si>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</si>
  <si>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</si>
  <si>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</si>
  <si>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</si>
  <si>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</si>
  <si>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</si>
  <si>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</si>
  <si>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</si>
  <si>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</si>
  <si>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</si>
  <si>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</si>
  <si>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</si>
  <si>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</si>
  <si>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</si>
  <si>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</si>
  <si>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</si>
  <si>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</si>
  <si>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</si>
  <si>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</si>
  <si>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</si>
  <si>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</si>
  <si>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</si>
  <si>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</si>
  <si>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</si>
  <si>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</si>
  <si>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</si>
  <si>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</si>
  <si>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</si>
  <si>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</si>
  <si>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</si>
  <si>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</si>
  <si>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</si>
  <si>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</si>
  <si>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</si>
  <si>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</si>
  <si>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</si>
  <si>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</si>
  <si>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</si>
  <si>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</si>
  <si>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</si>
  <si>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</si>
  <si>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</si>
  <si>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</si>
  <si>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</si>
  <si>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</si>
  <si>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</si>
  <si>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</si>
  <si>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</si>
  <si>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</si>
  <si>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</si>
  <si>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</si>
  <si>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</si>
  <si>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</si>
  <si>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</si>
  <si>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</si>
  <si>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</si>
  <si>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</si>
  <si>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</si>
  <si>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</si>
  <si>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</si>
  <si>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</si>
  <si>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</si>
  <si>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</si>
  <si>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</si>
  <si>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</si>
  <si>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</si>
  <si>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</si>
  <si>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</si>
  <si>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</si>
  <si>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</si>
  <si>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</si>
  <si>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</si>
  <si>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</si>
  <si>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</si>
  <si>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</si>
  <si>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</si>
  <si>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</si>
  <si>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</si>
  <si>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</si>
  <si>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</si>
  <si>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</si>
  <si>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</si>
  <si>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</si>
  <si>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</si>
  <si>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</si>
  <si>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</si>
  <si>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</si>
  <si>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</si>
  <si>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</si>
  <si>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</si>
  <si>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</si>
  <si>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</si>
  <si>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</si>
  <si>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</si>
  <si>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</si>
  <si>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</si>
  <si>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</si>
  <si>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</si>
  <si>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</si>
  <si>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</si>
  <si>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</si>
  <si>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</si>
  <si>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</si>
  <si>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</si>
  <si>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</si>
  <si>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</si>
  <si>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</si>
  <si>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</si>
  <si>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</si>
  <si>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</si>
  <si>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</si>
  <si>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</si>
  <si>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</si>
  <si>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</si>
  <si>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</si>
  <si>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</si>
  <si>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</si>
  <si>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</si>
  <si>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</si>
  <si>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</si>
  <si>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</si>
  <si>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</si>
  <si>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</si>
  <si>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</si>
  <si>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</si>
  <si>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</si>
  <si>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</si>
  <si>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</si>
  <si>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</si>
  <si>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</si>
  <si>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</si>
  <si>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</si>
  <si>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</si>
  <si>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</si>
  <si>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</si>
  <si>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</si>
  <si>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</si>
  <si>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</si>
  <si>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</si>
  <si>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</si>
  <si>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</si>
  <si>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</si>
  <si>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</si>
  <si>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</si>
  <si>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</si>
  <si>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</si>
  <si>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</si>
  <si>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</si>
  <si>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</si>
  <si>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</si>
  <si>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</si>
  <si>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</si>
  <si>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</si>
  <si>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</si>
  <si>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</si>
  <si>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</si>
  <si>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</si>
  <si>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</si>
  <si>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</si>
  <si>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</si>
  <si>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</si>
  <si>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</si>
  <si>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</si>
  <si>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</si>
  <si>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</si>
  <si>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</si>
  <si>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</si>
  <si>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</si>
  <si>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</si>
  <si>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</si>
  <si>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</si>
  <si>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</si>
  <si>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</si>
  <si>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</si>
  <si>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</si>
  <si>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</si>
  <si>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</si>
  <si>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</si>
  <si>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</si>
  <si>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</si>
  <si>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</si>
  <si>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</si>
  <si>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</si>
  <si>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</si>
  <si>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</si>
  <si>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</si>
  <si>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</si>
  <si>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</si>
  <si>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</si>
  <si>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</si>
  <si>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</si>
  <si>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</si>
  <si>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</si>
  <si>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</si>
  <si>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</si>
  <si>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</si>
  <si>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</si>
  <si>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</si>
  <si>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</si>
  <si>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</si>
  <si>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</si>
  <si>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</si>
  <si>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</si>
  <si>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</si>
  <si>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</si>
  <si>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</si>
  <si>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</si>
  <si>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</si>
  <si>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</si>
  <si>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</si>
  <si>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</si>
  <si>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</si>
  <si>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</si>
  <si>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</si>
  <si>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</si>
  <si>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</si>
  <si>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</si>
  <si>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</si>
  <si>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</si>
  <si>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</si>
  <si>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</si>
  <si>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</si>
  <si>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</si>
  <si>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</si>
  <si>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</si>
  <si>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</si>
  <si>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</si>
  <si>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</si>
  <si>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</si>
  <si>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</si>
  <si>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</si>
  <si>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</si>
  <si>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</si>
  <si>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</si>
  <si>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</si>
  <si>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</si>
  <si>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</si>
  <si>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</si>
  <si>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</si>
  <si>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</si>
  <si>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</si>
  <si>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</si>
  <si>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</si>
  <si>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</si>
  <si>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</si>
  <si>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</si>
  <si>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</si>
  <si>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</si>
  <si>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</si>
  <si>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</si>
  <si>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</si>
  <si>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</si>
  <si>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</si>
  <si>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</si>
  <si>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</si>
  <si>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</si>
  <si>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</si>
  <si>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</si>
  <si>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</si>
  <si>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</si>
  <si>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</si>
  <si>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</si>
  <si>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</si>
  <si>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</si>
  <si>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</si>
  <si>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</si>
  <si>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</si>
  <si>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</si>
  <si>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</si>
  <si>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</si>
  <si>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</si>
  <si>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</si>
  <si>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</si>
  <si>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</si>
  <si>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</si>
  <si>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</si>
  <si>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</si>
  <si>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</si>
  <si>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</si>
  <si>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</si>
  <si>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</si>
  <si>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</si>
  <si>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</si>
  <si>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</si>
  <si>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</si>
  <si>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</si>
  <si>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</si>
  <si>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</si>
  <si>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</si>
  <si>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</si>
  <si>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</si>
  <si>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</si>
  <si>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</si>
  <si>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</si>
  <si>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</si>
  <si>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</si>
  <si>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</si>
  <si>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</si>
  <si>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</si>
  <si>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</si>
  <si>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</si>
  <si>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</si>
  <si>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</si>
  <si>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</si>
  <si>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</si>
  <si>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</si>
  <si>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</si>
  <si>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</si>
  <si>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</si>
  <si>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</si>
  <si>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</si>
  <si>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</si>
  <si>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</si>
  <si>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</si>
  <si>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</si>
  <si>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</si>
  <si>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</si>
  <si>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</si>
  <si>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</si>
  <si>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</si>
  <si>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</si>
  <si>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</si>
  <si>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</si>
  <si>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</si>
  <si>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</si>
  <si>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</si>
  <si>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</si>
  <si>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</si>
  <si>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</si>
  <si>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</si>
  <si>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</si>
  <si>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</si>
  <si>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</si>
  <si>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</si>
  <si>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</si>
  <si>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</si>
  <si>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</si>
  <si>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</si>
  <si>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</si>
  <si>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</si>
  <si>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</si>
  <si>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</si>
  <si>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</si>
  <si>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</si>
  <si>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</si>
  <si>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</si>
  <si>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</si>
  <si>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</si>
  <si>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</si>
  <si>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</si>
  <si>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</si>
  <si>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</si>
  <si>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</si>
  <si>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</si>
  <si>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</si>
  <si>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</si>
  <si>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</si>
  <si>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</si>
  <si>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</si>
  <si>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</si>
  <si>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</si>
  <si>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</si>
  <si>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</si>
  <si>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</si>
  <si>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</si>
  <si>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</si>
  <si>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</si>
  <si>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</si>
  <si>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</si>
  <si>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</si>
  <si>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</si>
  <si>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</si>
  <si>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</si>
  <si>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</si>
  <si>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</si>
  <si>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</si>
  <si>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</si>
  <si>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</si>
  <si>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</si>
  <si>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</si>
  <si>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</si>
  <si>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</si>
  <si>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</si>
  <si>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</si>
  <si>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</si>
  <si>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</si>
  <si>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</si>
  <si>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</si>
  <si>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</si>
  <si>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</si>
  <si>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</si>
  <si>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</si>
  <si>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</si>
  <si>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</si>
  <si>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</si>
  <si>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</si>
  <si>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</si>
  <si>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</si>
  <si>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</si>
  <si>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</si>
  <si>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</si>
  <si>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</si>
  <si>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</si>
  <si>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</si>
  <si>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</si>
  <si>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</si>
  <si>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</si>
  <si>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</si>
  <si>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</si>
  <si>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</si>
  <si>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</si>
  <si>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</si>
  <si>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</si>
  <si>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</si>
  <si>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</si>
  <si>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</si>
  <si>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</si>
  <si>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</si>
  <si>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</si>
  <si>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</si>
  <si>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</si>
  <si>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</si>
  <si>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</si>
  <si>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</si>
  <si>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</si>
  <si>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</si>
  <si>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</si>
  <si>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</si>
  <si>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</si>
  <si>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</si>
  <si>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</si>
  <si>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</si>
  <si>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</si>
  <si>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</si>
  <si>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</si>
  <si>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</si>
  <si>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</si>
  <si>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</si>
  <si>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</si>
  <si>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</si>
  <si>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</si>
  <si>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</si>
  <si>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</si>
  <si>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</si>
  <si>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</si>
  <si>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</si>
  <si>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</si>
  <si>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</si>
  <si>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</si>
  <si>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</si>
  <si>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</si>
  <si>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</si>
  <si>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</si>
  <si>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</si>
  <si>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</si>
  <si>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</si>
  <si>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</si>
  <si>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</si>
  <si>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</si>
  <si>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</si>
  <si>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</si>
  <si>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</si>
  <si>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</si>
  <si>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</si>
  <si>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</si>
  <si>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</si>
  <si>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</si>
  <si>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</si>
  <si>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</si>
  <si>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</si>
  <si>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</si>
  <si>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</si>
  <si>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</si>
  <si>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</si>
  <si>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</si>
  <si>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</si>
  <si>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</si>
  <si>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</si>
  <si>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</si>
  <si>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</si>
  <si>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</si>
  <si>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</si>
  <si>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</si>
  <si>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</si>
  <si>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</si>
  <si>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</si>
  <si>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</si>
  <si>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</si>
  <si>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</si>
  <si>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</si>
  <si>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</si>
  <si>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</si>
  <si>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</si>
  <si>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</si>
  <si>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</si>
  <si>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</si>
  <si>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</si>
  <si>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</si>
  <si>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</si>
  <si>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</si>
  <si>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</si>
  <si>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</si>
  <si>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</si>
  <si>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</si>
  <si>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</si>
  <si>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</si>
  <si>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</si>
  <si>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</si>
  <si>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</si>
  <si>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</si>
  <si>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</si>
  <si>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</si>
  <si>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</si>
  <si>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</si>
  <si>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</si>
  <si>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</si>
  <si>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</si>
  <si>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</si>
  <si>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</si>
  <si>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</si>
  <si>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</si>
  <si>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</si>
  <si>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</si>
  <si>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</si>
  <si>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</si>
  <si>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</si>
  <si>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</si>
  <si>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</si>
  <si>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</si>
  <si>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</si>
  <si>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</si>
  <si>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</si>
  <si>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</si>
  <si>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</si>
  <si>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</si>
  <si>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</si>
  <si>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</si>
  <si>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</si>
  <si>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</si>
  <si>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</si>
  <si>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</si>
  <si>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</si>
  <si>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</si>
  <si>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</si>
  <si>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</si>
  <si>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</si>
  <si>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</si>
  <si>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</si>
  <si>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</si>
  <si>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</si>
  <si>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</si>
  <si>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</si>
  <si>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</si>
  <si>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</si>
  <si>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</si>
  <si>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</si>
  <si>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</si>
  <si>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</si>
  <si>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</si>
  <si>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</si>
  <si>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</si>
  <si>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</si>
  <si>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</si>
  <si>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</si>
  <si>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</si>
  <si>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</si>
  <si>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</si>
  <si>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</si>
  <si>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</si>
  <si>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</si>
  <si>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</si>
  <si>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</si>
  <si>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</si>
  <si>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</si>
  <si>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</si>
  <si>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</si>
  <si>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</si>
  <si>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</si>
  <si>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</si>
  <si>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</si>
  <si>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</si>
  <si>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</si>
  <si>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</si>
  <si>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</si>
  <si>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</si>
  <si>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</si>
  <si>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</si>
  <si>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</si>
  <si>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</si>
  <si>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</si>
  <si>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</si>
  <si>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</si>
  <si>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</si>
  <si>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</si>
  <si>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</si>
  <si>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</si>
  <si>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</si>
  <si>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</si>
  <si>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</si>
  <si>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</si>
  <si>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</si>
  <si>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</si>
  <si>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</si>
  <si>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</si>
  <si>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</si>
  <si>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</si>
  <si>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</si>
  <si>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</si>
  <si>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</si>
  <si>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</si>
  <si>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</si>
  <si>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</si>
  <si>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</si>
  <si>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</si>
  <si>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</si>
  <si>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</si>
  <si>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</si>
  <si>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</si>
  <si>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</si>
  <si>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</si>
  <si>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</si>
  <si>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</si>
  <si>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</si>
  <si>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</si>
  <si>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</si>
  <si>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</si>
  <si>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</si>
  <si>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</si>
  <si>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</si>
  <si>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</si>
  <si>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</si>
  <si>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</si>
  <si>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</si>
  <si>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</si>
  <si>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</si>
  <si>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</si>
  <si>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</si>
  <si>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</si>
  <si>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</si>
  <si>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</si>
  <si>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</si>
  <si>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</si>
  <si>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</si>
  <si>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</si>
  <si>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</si>
  <si>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</si>
  <si>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</si>
  <si>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</si>
  <si>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</si>
  <si>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</si>
  <si>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</si>
  <si>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</si>
  <si>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</si>
  <si>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</si>
  <si>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</si>
  <si>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</si>
  <si>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</si>
  <si>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</si>
  <si>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</si>
  <si>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</si>
  <si>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</si>
  <si>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</si>
  <si>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</si>
  <si>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</si>
  <si>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</si>
  <si>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</si>
  <si>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</si>
  <si>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</si>
  <si>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</si>
  <si>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</si>
  <si>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</si>
  <si>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</si>
  <si>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</si>
  <si>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</si>
  <si>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</si>
  <si>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</si>
  <si>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</si>
  <si>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</si>
  <si>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</si>
  <si>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</si>
  <si>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</si>
  <si>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</si>
  <si>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</si>
  <si>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</si>
  <si>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</si>
  <si>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</si>
  <si>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</si>
  <si>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</si>
  <si>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</si>
  <si>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</si>
  <si>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</si>
  <si>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</si>
  <si>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</si>
  <si>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</si>
  <si>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</si>
  <si>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</si>
  <si>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</si>
  <si>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</si>
  <si>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</si>
  <si>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</si>
  <si>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</si>
  <si>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</si>
  <si>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</si>
  <si>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</si>
  <si>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</si>
  <si>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</si>
  <si>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</si>
  <si>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</si>
  <si>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</si>
  <si>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</si>
  <si>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</si>
  <si>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</si>
  <si>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</si>
  <si>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</si>
  <si>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</si>
  <si>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</si>
  <si>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</si>
  <si>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</si>
  <si>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</si>
  <si>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</si>
  <si>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</si>
  <si>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</si>
  <si>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</si>
  <si>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</si>
  <si>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</si>
  <si>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</si>
  <si>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</si>
  <si>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</si>
  <si>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</si>
  <si>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</si>
  <si>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</si>
  <si>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</si>
  <si>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</si>
  <si>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</si>
  <si>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</si>
  <si>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</si>
  <si>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</si>
  <si>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</si>
  <si>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</si>
  <si>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</si>
  <si>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</si>
  <si>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</si>
  <si>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</si>
  <si>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</si>
  <si>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</si>
  <si>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</si>
  <si>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</si>
  <si>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</si>
  <si>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</si>
  <si>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</si>
  <si>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</si>
  <si>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</si>
  <si>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</si>
  <si>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</si>
  <si>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</si>
  <si>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</si>
  <si>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</si>
  <si>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</si>
  <si>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</si>
  <si>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</si>
  <si>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</si>
  <si>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</si>
  <si>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</si>
  <si>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</si>
  <si>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</si>
  <si>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</si>
  <si>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</si>
  <si>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</si>
  <si>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</si>
  <si>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</si>
  <si>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</si>
  <si>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</si>
  <si>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</si>
  <si>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</si>
  <si>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</si>
  <si>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</si>
  <si>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</si>
  <si>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</si>
  <si>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</si>
  <si>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</si>
  <si>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</si>
  <si>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</si>
  <si>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</si>
  <si>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</si>
  <si>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</si>
  <si>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</si>
  <si>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</si>
  <si>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</si>
  <si>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</si>
  <si>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</si>
  <si>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</si>
  <si>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</si>
  <si>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</si>
  <si>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</si>
  <si>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</si>
  <si>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</si>
  <si>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</si>
  <si>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</si>
  <si>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</si>
  <si>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</si>
  <si>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</si>
  <si>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</si>
  <si>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</si>
  <si>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</si>
  <si>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</si>
  <si>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</si>
  <si>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</si>
  <si>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</si>
  <si>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</si>
  <si>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</si>
  <si>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</si>
  <si>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</si>
  <si>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</si>
  <si>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</si>
  <si>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</si>
  <si>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</si>
  <si>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</si>
  <si>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</si>
  <si>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</si>
  <si>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</si>
  <si>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</si>
  <si>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</si>
  <si>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</si>
  <si>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</si>
  <si>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</si>
  <si>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</si>
  <si>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</si>
  <si>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</si>
  <si>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</si>
  <si>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</si>
  <si>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</si>
  <si>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</si>
  <si>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</si>
  <si>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</si>
  <si>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</si>
  <si>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</si>
  <si>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</si>
  <si>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</si>
  <si>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</si>
  <si>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</si>
  <si>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</si>
  <si>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</si>
  <si>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</si>
  <si>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</si>
  <si>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</si>
  <si>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</si>
  <si>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</si>
  <si>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</si>
  <si>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</si>
  <si>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</si>
  <si>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</si>
  <si>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</si>
  <si>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</si>
  <si>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</si>
  <si>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</si>
  <si>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</si>
  <si>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</si>
  <si>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</si>
  <si>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</si>
  <si>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</si>
  <si>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</si>
  <si>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</si>
  <si>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</si>
  <si>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</si>
  <si>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</si>
  <si>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</si>
  <si>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</si>
  <si>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</si>
  <si>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</si>
  <si>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</si>
  <si>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</si>
  <si>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</si>
  <si>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</si>
  <si>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</si>
  <si>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</si>
  <si>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</si>
  <si>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</si>
  <si>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</si>
  <si>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</si>
  <si>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</si>
  <si>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</si>
  <si>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</si>
  <si>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</si>
  <si>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</si>
  <si>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</si>
  <si>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</si>
  <si>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</si>
  <si>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</si>
  <si>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</si>
  <si>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</si>
  <si>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</si>
  <si>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</si>
  <si>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</si>
  <si>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</si>
  <si>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</si>
  <si>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</si>
  <si>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</si>
  <si>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</si>
  <si>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</si>
  <si>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</si>
  <si>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</si>
  <si>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</si>
  <si>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</si>
  <si>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</si>
  <si>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</si>
  <si>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</si>
  <si>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</si>
  <si>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</si>
  <si>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</si>
  <si>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</si>
  <si>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</si>
  <si>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</si>
  <si>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</si>
  <si>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</si>
  <si>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</si>
  <si>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</si>
  <si>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</si>
  <si>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</si>
  <si>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</si>
  <si>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</si>
  <si>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</si>
  <si>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</si>
  <si>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</si>
  <si>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</si>
  <si>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</si>
  <si>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</si>
  <si>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</si>
  <si>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</si>
  <si>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</si>
  <si>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</si>
  <si>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</si>
  <si>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</si>
  <si>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</si>
  <si>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</si>
  <si>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</si>
  <si>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</si>
  <si>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</si>
  <si>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</si>
  <si>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</si>
  <si>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</si>
  <si>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</si>
  <si>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</si>
  <si>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</si>
  <si>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</si>
  <si>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</si>
  <si>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</si>
  <si>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</si>
  <si>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</si>
  <si>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</si>
  <si>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</si>
  <si>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</si>
  <si>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</si>
  <si>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</si>
  <si>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</si>
  <si>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</si>
  <si>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</si>
  <si>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</si>
  <si>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</si>
  <si>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</si>
  <si>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</si>
  <si>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</si>
  <si>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</si>
  <si>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</si>
  <si>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</si>
  <si>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</si>
  <si>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</si>
  <si>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</si>
  <si>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</si>
  <si>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</si>
  <si>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</si>
  <si>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</si>
  <si>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</si>
  <si>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</si>
  <si>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</si>
  <si>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</si>
  <si>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</si>
  <si>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</si>
  <si>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</si>
  <si>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</si>
  <si>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</si>
  <si>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</si>
  <si>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</si>
  <si>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</si>
  <si>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</si>
  <si>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</si>
  <si>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</si>
  <si>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</si>
  <si>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</si>
  <si>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</si>
  <si>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</si>
  <si>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</si>
  <si>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</si>
  <si>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</si>
  <si>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</si>
  <si>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</si>
  <si>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</si>
  <si>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</si>
  <si>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</si>
  <si>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</si>
  <si>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</si>
  <si>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</si>
  <si>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</si>
  <si>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</si>
  <si>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</si>
  <si>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</si>
  <si>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</si>
  <si>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</si>
  <si>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</si>
  <si>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</si>
  <si>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</si>
  <si>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</si>
  <si>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</si>
  <si>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</si>
  <si>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</si>
  <si>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</si>
  <si>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</si>
  <si>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</si>
  <si>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</si>
  <si>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</si>
  <si>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</si>
  <si>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</si>
  <si>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</si>
  <si>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</si>
  <si>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</si>
  <si>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</si>
  <si>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</si>
  <si>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</si>
  <si>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</si>
  <si>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</si>
  <si>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</si>
  <si>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</si>
  <si>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</si>
  <si>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</si>
  <si>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</si>
  <si>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</si>
  <si>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</si>
  <si>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</si>
  <si>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</si>
  <si>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</si>
  <si>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</si>
  <si>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</si>
  <si>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</si>
  <si>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</si>
  <si>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</si>
  <si>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</si>
  <si>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</si>
  <si>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</si>
  <si>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</si>
  <si>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</si>
  <si>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</si>
  <si>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</si>
  <si>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</si>
  <si>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</si>
  <si>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</si>
  <si>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</si>
  <si>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</si>
  <si>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</si>
  <si>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</si>
  <si>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</si>
  <si>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</si>
  <si>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</si>
  <si>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</si>
  <si>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</si>
  <si>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</si>
  <si>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</si>
  <si>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</si>
  <si>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</si>
  <si>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</si>
  <si>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</si>
  <si>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</si>
  <si>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</si>
  <si>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</si>
  <si>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</si>
  <si>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</si>
  <si>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</si>
  <si>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</si>
  <si>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</si>
  <si>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</si>
  <si>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</si>
  <si>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</si>
  <si>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</si>
  <si>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</si>
  <si>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</si>
  <si>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</si>
  <si>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</si>
  <si>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</si>
  <si>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</si>
  <si>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</si>
  <si>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</si>
  <si>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</si>
  <si>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</si>
  <si>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</si>
  <si>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</si>
  <si>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</si>
  <si>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</si>
  <si>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</si>
  <si>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</si>
  <si>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</si>
  <si>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</si>
  <si>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</si>
  <si>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</si>
  <si>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</si>
  <si>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</si>
  <si>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</si>
  <si>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</si>
  <si>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</si>
  <si>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</si>
  <si>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</si>
  <si>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</si>
  <si>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</si>
  <si>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</si>
  <si>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</si>
  <si>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</si>
  <si>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</si>
  <si>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</si>
  <si>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</si>
  <si>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</si>
  <si>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</si>
  <si>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</si>
  <si>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</si>
  <si>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</si>
  <si>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</si>
  <si>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</si>
  <si>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</si>
  <si>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</si>
  <si>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</si>
  <si>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</si>
  <si>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</si>
  <si>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</si>
  <si>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</si>
  <si>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</si>
  <si>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</si>
  <si>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</si>
  <si>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</si>
  <si>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</si>
  <si>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</si>
  <si>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</si>
  <si>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</si>
  <si>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</si>
  <si>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</si>
  <si>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</si>
  <si>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</si>
  <si>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</si>
  <si>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</si>
  <si>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</si>
  <si>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</si>
  <si>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</si>
  <si>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</si>
  <si>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</si>
  <si>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</si>
  <si>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</si>
  <si>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</si>
  <si>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</si>
  <si>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</si>
  <si>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</si>
  <si>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</si>
  <si>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</si>
  <si>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</si>
  <si>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</si>
  <si>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</si>
  <si>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</si>
  <si>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</si>
  <si>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</si>
  <si>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</si>
  <si>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</si>
  <si>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</si>
  <si>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</si>
  <si>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</si>
  <si>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</si>
  <si>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</si>
  <si>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</si>
  <si>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</si>
  <si>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</si>
  <si>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</si>
  <si>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</si>
  <si>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</si>
  <si>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</si>
  <si>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</si>
  <si>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</si>
  <si>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</si>
  <si>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</si>
  <si>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</si>
  <si>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</si>
  <si>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</si>
  <si>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</si>
  <si>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</si>
  <si>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</si>
  <si>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</si>
  <si>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</si>
  <si>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</si>
  <si>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</si>
  <si>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</si>
  <si>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</si>
  <si>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</si>
  <si>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</si>
  <si>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</si>
  <si>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</si>
  <si>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</si>
  <si>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</si>
  <si>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</si>
  <si>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</si>
  <si>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</si>
  <si>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</si>
  <si>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</si>
  <si>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</si>
  <si>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</si>
  <si>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</si>
  <si>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</si>
  <si>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</si>
  <si>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</si>
  <si>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</si>
  <si>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</si>
  <si>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</si>
  <si>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</si>
  <si>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</si>
  <si>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</si>
  <si>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</si>
  <si>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</si>
  <si>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</si>
  <si>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</si>
  <si>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</si>
  <si>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</si>
  <si>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</si>
  <si>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</si>
  <si>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</si>
  <si>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</si>
  <si>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</si>
  <si>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</si>
  <si>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</si>
  <si>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</si>
  <si>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</si>
  <si>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</si>
  <si>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</si>
  <si>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</si>
  <si>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</si>
  <si>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</si>
  <si>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</si>
  <si>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</si>
  <si>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</si>
  <si>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</si>
  <si>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</si>
  <si>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</si>
  <si>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</si>
  <si>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</si>
  <si>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</si>
  <si>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</si>
  <si>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</si>
  <si>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</si>
  <si>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</si>
  <si>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</si>
  <si>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</si>
  <si>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</si>
  <si>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</si>
  <si>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</si>
  <si>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</si>
  <si>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</si>
  <si>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</si>
  <si>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</si>
  <si>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</si>
  <si>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</si>
  <si>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</si>
  <si>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</si>
  <si>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</si>
  <si>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</si>
  <si>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</si>
  <si>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</si>
  <si>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</si>
  <si>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</si>
  <si>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</si>
  <si>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</si>
  <si>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</si>
  <si>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</si>
  <si>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</si>
  <si>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</si>
  <si>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</si>
  <si>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</si>
  <si>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</si>
  <si>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</si>
  <si>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</si>
  <si>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</si>
  <si>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</si>
  <si>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</si>
  <si>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</si>
  <si>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</si>
  <si>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</si>
  <si>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</si>
  <si>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</si>
  <si>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</si>
  <si>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</si>
  <si>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</si>
  <si>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</si>
  <si>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</si>
  <si>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</si>
  <si>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</si>
  <si>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</si>
  <si>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</si>
  <si>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</si>
  <si>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</si>
  <si>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</si>
  <si>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</si>
  <si>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</si>
  <si>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</si>
  <si>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</si>
  <si>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</si>
  <si>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</si>
  <si>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</si>
  <si>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</si>
  <si>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</si>
  <si>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</si>
  <si>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</si>
  <si>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</si>
  <si>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</si>
  <si>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</si>
  <si>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</si>
  <si>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</si>
  <si>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</si>
  <si>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</si>
  <si>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</si>
  <si>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</si>
  <si>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</si>
  <si>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</si>
  <si>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</si>
  <si>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</si>
  <si>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</si>
  <si>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</si>
  <si>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</si>
  <si>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</si>
  <si>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</si>
  <si>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</si>
  <si>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</si>
  <si>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</si>
  <si>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</si>
  <si>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</si>
  <si>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</si>
  <si>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</si>
  <si>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</si>
  <si>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</si>
  <si>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</si>
  <si>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</si>
  <si>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</si>
  <si>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</si>
  <si>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</si>
  <si>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</si>
  <si>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</si>
  <si>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</si>
  <si>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</si>
  <si>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</si>
  <si>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</si>
  <si>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</si>
  <si>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</si>
  <si>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</si>
  <si>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</si>
  <si>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</si>
  <si>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</si>
  <si>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</si>
  <si>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</si>
  <si>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</si>
  <si>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</si>
  <si>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</si>
  <si>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</si>
  <si>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</si>
  <si>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</si>
  <si>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</si>
  <si>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</si>
  <si>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</si>
  <si>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</si>
  <si>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</si>
  <si>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</si>
  <si>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</si>
  <si>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</si>
  <si>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</si>
  <si>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</si>
  <si>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</si>
  <si>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</si>
  <si>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</si>
  <si>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</si>
  <si>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</si>
  <si>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</si>
  <si>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</si>
  <si>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</si>
  <si>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</si>
  <si>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</si>
  <si>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</si>
  <si>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</si>
  <si>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</si>
  <si>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</si>
  <si>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</si>
  <si>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</si>
  <si>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</si>
  <si>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</si>
  <si>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</si>
  <si>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</si>
  <si>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</si>
  <si>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</si>
  <si>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</si>
  <si>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</si>
  <si>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</si>
  <si>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</si>
  <si>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</si>
  <si>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</si>
  <si>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</si>
  <si>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</si>
  <si>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</si>
  <si>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</si>
  <si>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</si>
  <si>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</si>
  <si>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</si>
  <si>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</si>
  <si>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</si>
  <si>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</si>
  <si>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</si>
  <si>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</si>
  <si>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</si>
  <si>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</si>
  <si>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</si>
  <si>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</si>
  <si>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</si>
  <si>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</si>
  <si>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</si>
  <si>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</si>
  <si>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</si>
  <si>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</si>
  <si>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</si>
  <si>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</si>
  <si>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</si>
  <si>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</si>
  <si>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</si>
  <si>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</si>
  <si>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</si>
  <si>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</si>
  <si>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</si>
  <si>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</si>
  <si>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</si>
  <si>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</si>
  <si>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</si>
  <si>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</si>
  <si>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</si>
  <si>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</si>
  <si>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</si>
  <si>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</si>
  <si>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</si>
  <si>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</si>
  <si>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</si>
  <si>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</si>
  <si>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</si>
  <si>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</si>
  <si>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</si>
  <si>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</si>
  <si>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</si>
  <si>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</si>
  <si>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</si>
  <si>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</si>
  <si>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</si>
  <si>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</si>
  <si>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</si>
  <si>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</si>
  <si>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</si>
  <si>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</si>
  <si>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</si>
  <si>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</si>
  <si>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</si>
  <si>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</si>
  <si>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</si>
  <si>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</si>
  <si>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</si>
  <si>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</si>
  <si>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</si>
  <si>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</si>
  <si>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</si>
  <si>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</si>
  <si>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</si>
  <si>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</si>
  <si>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</si>
  <si>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</si>
  <si>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</si>
  <si>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</si>
  <si>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</si>
  <si>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</si>
  <si>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</si>
  <si>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</si>
  <si>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</si>
  <si>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</si>
  <si>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</si>
  <si>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</si>
  <si>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</si>
  <si>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</si>
  <si>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</si>
  <si>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</si>
  <si>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</si>
  <si>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</si>
  <si>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</si>
  <si>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</si>
  <si>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</si>
  <si>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</si>
  <si>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</si>
  <si>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</si>
  <si>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</si>
  <si>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</si>
  <si>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</si>
  <si>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</si>
  <si>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</si>
  <si>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</si>
  <si>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</si>
  <si>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</si>
  <si>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</si>
  <si>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</si>
  <si>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</si>
  <si>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</si>
  <si>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</si>
  <si>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</si>
  <si>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</si>
  <si>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</si>
  <si>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</si>
  <si>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</si>
  <si>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</si>
  <si>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</si>
  <si>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</si>
  <si>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</si>
  <si>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</si>
  <si>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</si>
  <si>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</si>
  <si>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</si>
  <si>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</si>
  <si>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</si>
  <si>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</si>
  <si>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</si>
  <si>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</si>
  <si>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</si>
  <si>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</si>
  <si>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</si>
  <si>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</si>
  <si>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</si>
  <si>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</si>
  <si>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</si>
  <si>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</si>
  <si>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</si>
  <si>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</si>
  <si>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</si>
  <si>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</si>
  <si>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</si>
  <si>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</si>
  <si>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</si>
  <si>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</si>
  <si>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</si>
  <si>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</si>
  <si>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</si>
  <si>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</si>
  <si>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</si>
  <si>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</si>
  <si>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</si>
  <si>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</si>
  <si>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</si>
  <si>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</si>
  <si>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</si>
  <si>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</si>
  <si>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</si>
  <si>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</si>
  <si>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</si>
  <si>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</si>
  <si>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</si>
  <si>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</si>
  <si>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</si>
  <si>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</si>
  <si>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</si>
  <si>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</si>
  <si>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</si>
  <si>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</si>
  <si>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</si>
  <si>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</si>
  <si>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</si>
  <si>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</si>
  <si>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</si>
  <si>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</si>
  <si>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</si>
  <si>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</si>
  <si>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</si>
  <si>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</si>
  <si>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</si>
  <si>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</si>
  <si>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</si>
  <si>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</si>
  <si>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</si>
  <si>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</si>
  <si>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</si>
  <si>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</si>
  <si>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</si>
  <si>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</si>
  <si>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</si>
  <si>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</si>
  <si>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</si>
  <si>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</si>
  <si>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</si>
  <si>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</si>
  <si>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</si>
  <si>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</si>
  <si>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</si>
  <si>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</si>
  <si>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</si>
  <si>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</si>
  <si>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</si>
  <si>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</si>
  <si>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</si>
  <si>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</si>
  <si>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</si>
  <si>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</si>
  <si>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</si>
  <si>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</si>
  <si>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</si>
  <si>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</si>
  <si>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</si>
  <si>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</si>
  <si>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</si>
  <si>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</si>
  <si>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</si>
  <si>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</si>
  <si>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</si>
  <si>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</si>
  <si>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</si>
  <si>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</si>
  <si>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</si>
  <si>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</si>
  <si>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</si>
  <si>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</si>
  <si>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</si>
  <si>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</si>
  <si>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</si>
  <si>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</si>
  <si>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</si>
  <si>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</si>
  <si>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</si>
  <si>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</si>
  <si>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</si>
  <si>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</si>
  <si>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</si>
  <si>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</si>
  <si>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</si>
  <si>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</si>
  <si>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</si>
  <si>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</si>
  <si>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</si>
  <si>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</si>
  <si>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</si>
  <si>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</si>
  <si>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</si>
  <si>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</si>
  <si>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</si>
  <si>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</si>
  <si>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</si>
  <si>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</si>
  <si>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</si>
  <si>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</si>
  <si>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</si>
  <si>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</si>
  <si>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</si>
  <si>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</si>
  <si>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</si>
  <si>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</si>
  <si>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</si>
  <si>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</si>
  <si>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</si>
  <si>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</si>
  <si>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</si>
  <si>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</si>
  <si>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</si>
  <si>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</si>
  <si>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</si>
  <si>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</si>
  <si>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</si>
  <si>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</si>
  <si>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</si>
  <si>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</si>
  <si>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</si>
  <si>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</si>
  <si>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</si>
  <si>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</si>
  <si>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</si>
  <si>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</si>
  <si>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</si>
  <si>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</si>
  <si>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</si>
  <si>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</si>
  <si>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</si>
  <si>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</si>
  <si>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</si>
  <si>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</si>
  <si>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</si>
  <si>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</si>
  <si>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</si>
  <si>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</si>
  <si>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</si>
  <si>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</si>
  <si>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</si>
  <si>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</si>
  <si>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</si>
  <si>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</si>
  <si>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</si>
  <si>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</si>
  <si>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</si>
  <si>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</si>
  <si>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</si>
  <si>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</si>
  <si>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</si>
  <si>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</si>
  <si>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</si>
  <si>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</si>
  <si>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</si>
  <si>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</si>
  <si>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</si>
  <si>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</si>
  <si>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</si>
  <si>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</si>
  <si>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</si>
  <si>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</si>
  <si>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</si>
  <si>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</si>
  <si>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</si>
  <si>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</si>
  <si>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</si>
  <si>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</si>
  <si>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</si>
  <si>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</si>
  <si>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</si>
  <si>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</si>
  <si>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</si>
  <si>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</si>
  <si>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</si>
  <si>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</si>
  <si>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</si>
  <si>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</si>
  <si>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</si>
  <si>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</si>
  <si>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</si>
  <si>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</si>
  <si>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</si>
  <si>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</si>
  <si>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</si>
  <si>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</si>
  <si>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</si>
  <si>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</si>
  <si>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</si>
  <si>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</si>
  <si>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</si>
  <si>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</si>
  <si>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</si>
  <si>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</si>
  <si>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</si>
  <si>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</si>
  <si>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</si>
  <si>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</si>
  <si>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</si>
  <si>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</si>
  <si>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</si>
  <si>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</si>
  <si>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</si>
  <si>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</si>
  <si>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</si>
  <si>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</si>
  <si>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</si>
  <si>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</si>
  <si>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</si>
  <si>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</si>
  <si>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</si>
  <si>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</si>
  <si>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</si>
  <si>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</si>
  <si>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</si>
  <si>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</si>
  <si>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</si>
  <si>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</si>
  <si>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</si>
  <si>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</si>
  <si>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</si>
  <si>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</si>
  <si>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</si>
  <si>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</si>
  <si>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</si>
  <si>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</si>
  <si>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</si>
  <si>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</si>
  <si>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</si>
  <si>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</si>
  <si>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</si>
  <si>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</si>
  <si>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</si>
  <si>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</si>
  <si>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</si>
  <si>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</si>
  <si>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</si>
  <si>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</si>
  <si>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</si>
  <si>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</si>
  <si>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</si>
  <si>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</si>
  <si>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</si>
  <si>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</si>
  <si>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</si>
  <si>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</si>
  <si>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</si>
  <si>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</si>
  <si>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</si>
  <si>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</si>
  <si>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</si>
  <si>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</si>
  <si>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</si>
  <si>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</si>
  <si>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</si>
  <si>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</si>
  <si>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</si>
  <si>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</si>
  <si>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</si>
  <si>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</si>
  <si>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</si>
  <si>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</si>
  <si>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</si>
  <si>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</si>
  <si>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</si>
  <si>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</si>
  <si>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</si>
  <si>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</si>
  <si>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</si>
  <si>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</si>
  <si>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</si>
  <si>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</si>
  <si>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</si>
  <si>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</si>
  <si>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</si>
  <si>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</si>
  <si>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</si>
  <si>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</si>
  <si>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</si>
  <si>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</si>
  <si>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</si>
  <si>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</si>
  <si>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</si>
  <si>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</si>
  <si>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</si>
  <si>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</si>
  <si>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</si>
  <si>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</si>
  <si>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</si>
  <si>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</si>
  <si>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</si>
  <si>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</si>
  <si>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</si>
  <si>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</si>
  <si>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</si>
  <si>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</si>
  <si>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</si>
  <si>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</si>
  <si>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</si>
  <si>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</si>
  <si>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</si>
  <si>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</si>
  <si>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</si>
  <si>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</si>
  <si>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</si>
  <si>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</si>
  <si>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</si>
  <si>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</si>
  <si>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</si>
  <si>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</si>
  <si>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</si>
  <si>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</si>
  <si>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</si>
  <si>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</si>
  <si>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</si>
  <si>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</si>
  <si>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</si>
  <si>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</si>
  <si>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</si>
  <si>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</si>
  <si>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</si>
  <si>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</si>
  <si>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</si>
  <si>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</si>
  <si>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</si>
  <si>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</si>
  <si>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</si>
  <si>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</si>
  <si>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</si>
  <si>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</si>
  <si>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</si>
  <si>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</si>
  <si>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</si>
  <si>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</si>
  <si>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</si>
  <si>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</si>
  <si>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</si>
  <si>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</si>
  <si>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</si>
  <si>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</si>
  <si>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</si>
  <si>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</si>
  <si>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</si>
  <si>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</si>
  <si>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</si>
  <si>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</si>
  <si>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</si>
  <si>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</si>
  <si>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</si>
  <si>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</si>
  <si>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</si>
  <si>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</si>
  <si>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</si>
  <si>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</si>
  <si>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</si>
  <si>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</si>
  <si>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</si>
  <si>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</si>
  <si>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</si>
  <si>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</si>
  <si>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</si>
  <si>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</si>
  <si>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</si>
  <si>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</si>
  <si>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</si>
  <si>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</si>
  <si>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</si>
  <si>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</si>
  <si>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</si>
  <si>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</si>
  <si>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</si>
  <si>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</si>
  <si>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</si>
  <si>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</si>
  <si>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</si>
  <si>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</si>
  <si>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</si>
  <si>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</si>
  <si>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</si>
  <si>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</si>
  <si>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</si>
  <si>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</si>
  <si>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</si>
  <si>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</si>
  <si>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</si>
  <si>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</si>
  <si>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</si>
  <si>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</si>
  <si>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</si>
  <si>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</si>
  <si>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</si>
  <si>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</si>
  <si>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</si>
  <si>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</si>
  <si>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</si>
  <si>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</si>
  <si>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</si>
  <si>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</si>
  <si>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</si>
  <si>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</si>
  <si>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</si>
  <si>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</si>
  <si>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</si>
  <si>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</si>
  <si>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</si>
  <si>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</si>
  <si>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</si>
  <si>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</si>
  <si>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</si>
  <si>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</si>
  <si>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</si>
  <si>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</si>
  <si>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</si>
  <si>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</si>
  <si>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</si>
  <si>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</si>
  <si>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</si>
  <si>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</si>
  <si>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</si>
  <si>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</si>
  <si>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</si>
  <si>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</si>
  <si>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</si>
  <si>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</si>
  <si>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</si>
  <si>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</si>
  <si>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</si>
  <si>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</si>
  <si>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</si>
  <si>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</si>
  <si>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</si>
  <si>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</si>
  <si>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</si>
  <si>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</si>
  <si>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</si>
  <si>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</si>
  <si>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</si>
  <si>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</si>
  <si>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</si>
  <si>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</si>
  <si>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</si>
  <si>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</si>
  <si>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</si>
  <si>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</si>
  <si>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</si>
  <si>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</si>
  <si>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</si>
  <si>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</si>
  <si>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</si>
  <si>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</si>
  <si>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</si>
  <si>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</si>
  <si>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</si>
  <si>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</si>
  <si>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</si>
  <si>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</si>
  <si>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</si>
  <si>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</si>
  <si>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</si>
  <si>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</si>
  <si>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</si>
  <si>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</si>
  <si>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</si>
  <si>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</si>
  <si>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</si>
  <si>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</si>
  <si>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</si>
  <si>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</si>
  <si>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</si>
  <si>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</si>
  <si>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</si>
  <si>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</si>
  <si>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</si>
  <si>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</si>
  <si>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</si>
  <si>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</si>
  <si>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</si>
  <si>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</si>
  <si>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</si>
  <si>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</si>
  <si>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</si>
  <si>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</si>
  <si>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</si>
  <si>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</si>
  <si>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</si>
  <si>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</si>
  <si>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</si>
  <si>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</si>
  <si>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</si>
  <si>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</si>
  <si>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</si>
  <si>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</si>
  <si>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</si>
  <si>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</si>
  <si>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</si>
  <si>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</si>
  <si>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</si>
  <si>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</si>
  <si>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</si>
  <si>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</si>
  <si>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</si>
  <si>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</si>
  <si>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</si>
  <si>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</si>
  <si>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</si>
  <si>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</si>
  <si>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</si>
  <si>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</si>
  <si>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</si>
  <si>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</si>
  <si>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</si>
  <si>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</si>
  <si>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</si>
  <si>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</si>
  <si>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</si>
  <si>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</si>
  <si>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</si>
  <si>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</si>
  <si>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</si>
  <si>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</si>
  <si>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</si>
  <si>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</si>
  <si>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</si>
  <si>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</si>
  <si>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</si>
  <si>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</si>
  <si>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</si>
  <si>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</si>
  <si>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</si>
  <si>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</si>
  <si>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</si>
  <si>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</si>
  <si>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</si>
  <si>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</si>
  <si>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</si>
  <si>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</si>
  <si>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</si>
  <si>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</si>
  <si>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</si>
  <si>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</si>
  <si>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</si>
  <si>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</si>
  <si>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</si>
  <si>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</si>
  <si>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</si>
  <si>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</si>
  <si>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</si>
  <si>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</si>
  <si>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</si>
  <si>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</si>
  <si>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</si>
  <si>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</si>
  <si>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</si>
  <si>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</si>
  <si>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</si>
  <si>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</si>
  <si>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</si>
  <si>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</si>
  <si>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</si>
  <si>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</si>
  <si>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</si>
  <si>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</si>
  <si>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</si>
  <si>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</si>
  <si>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</si>
  <si>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</si>
  <si>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</si>
  <si>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</si>
  <si>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</si>
  <si>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</si>
  <si>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</si>
  <si>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</si>
  <si>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</si>
  <si>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</si>
  <si>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</si>
  <si>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</si>
  <si>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</si>
  <si>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</si>
  <si>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</si>
  <si>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</si>
  <si>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</si>
  <si>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</si>
  <si>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</si>
  <si>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</si>
  <si>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</si>
  <si>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</si>
  <si>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</si>
  <si>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</si>
  <si>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</si>
  <si>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</si>
  <si>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</si>
  <si>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</si>
  <si>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</si>
  <si>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</si>
  <si>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</si>
  <si>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</si>
  <si>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</si>
  <si>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</si>
  <si>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</si>
  <si>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</si>
  <si>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</si>
  <si>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</si>
  <si>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</si>
  <si>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</si>
  <si>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</si>
  <si>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</si>
  <si>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</si>
  <si>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</si>
  <si>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</si>
  <si>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</si>
  <si>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</si>
  <si>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</si>
  <si>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</si>
  <si>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</si>
  <si>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</si>
  <si>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</si>
  <si>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</si>
  <si>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</si>
  <si>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</si>
  <si>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</si>
  <si>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</si>
  <si>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</si>
  <si>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</si>
  <si>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</si>
  <si>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</si>
  <si>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</si>
  <si>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</si>
  <si>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</si>
  <si>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</si>
  <si>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</si>
  <si>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</si>
  <si>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</si>
  <si>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</si>
  <si>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</si>
  <si>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</si>
  <si>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</si>
  <si>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</si>
  <si>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</si>
  <si>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</si>
  <si>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</si>
  <si>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</si>
  <si>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</si>
  <si>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</si>
  <si>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</si>
  <si>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</si>
  <si>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</si>
  <si>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</si>
  <si>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</si>
  <si>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</si>
  <si>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</si>
  <si>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</si>
  <si>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</si>
  <si>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</si>
  <si>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</si>
  <si>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</si>
  <si>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</si>
  <si>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</si>
  <si>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</si>
  <si>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</si>
  <si>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</si>
  <si>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</si>
  <si>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</si>
  <si>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</si>
  <si>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</si>
  <si>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</si>
  <si>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</si>
  <si>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</si>
  <si>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</si>
  <si>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</si>
  <si>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</si>
  <si>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</si>
  <si>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</si>
  <si>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</si>
  <si>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</si>
  <si>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</si>
  <si>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</si>
  <si>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</si>
  <si>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</si>
  <si>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</si>
  <si>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</si>
  <si>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</si>
  <si>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</si>
  <si>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</si>
  <si>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</si>
  <si>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</si>
  <si>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</si>
  <si>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</si>
  <si>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</si>
  <si>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</si>
  <si>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</si>
  <si>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</si>
  <si>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</si>
  <si>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</si>
  <si>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</si>
  <si>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</si>
  <si>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</si>
  <si>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</si>
  <si>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</si>
  <si>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</si>
  <si>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</si>
  <si>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</si>
  <si>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</si>
  <si>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</si>
  <si>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</si>
  <si>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</si>
  <si>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</si>
  <si>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</si>
  <si>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</si>
  <si>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</si>
  <si>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</si>
  <si>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</si>
  <si>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</si>
  <si>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</si>
  <si>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</si>
  <si>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</si>
  <si>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</si>
  <si>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</si>
  <si>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</si>
  <si>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</si>
  <si>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</si>
  <si>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</si>
  <si>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</si>
  <si>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</si>
  <si>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</si>
  <si>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</si>
  <si>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</si>
  <si>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</si>
  <si>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</si>
  <si>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</si>
  <si>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</si>
  <si>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</si>
  <si>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</si>
  <si>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</si>
  <si>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</si>
  <si>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</si>
  <si>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</si>
  <si>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</si>
  <si>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</si>
  <si>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</si>
  <si>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</si>
  <si>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</si>
  <si>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</si>
  <si>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</si>
  <si>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</si>
  <si>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</si>
  <si>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</si>
  <si>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</si>
  <si>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</si>
  <si>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</si>
  <si>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</si>
  <si>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</si>
  <si>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</si>
  <si>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</si>
  <si>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</si>
  <si>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</si>
  <si>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</si>
  <si>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</si>
  <si>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</si>
  <si>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</si>
  <si>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</si>
  <si>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</si>
  <si>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</si>
  <si>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</si>
  <si>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</si>
  <si>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</si>
  <si>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</si>
  <si>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</si>
  <si>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</si>
  <si>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</si>
  <si>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</si>
  <si>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</si>
  <si>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</si>
  <si>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</si>
  <si>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</si>
  <si>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</si>
  <si>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</si>
  <si>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</si>
  <si>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</si>
  <si>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</si>
  <si>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</si>
  <si>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</si>
  <si>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</si>
  <si>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</si>
  <si>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</si>
  <si>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</si>
  <si>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</si>
  <si>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</si>
  <si>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</si>
  <si>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</si>
  <si>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</si>
  <si>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</si>
  <si>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</si>
  <si>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</si>
  <si>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</si>
  <si>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</si>
  <si>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</si>
  <si>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</si>
  <si>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</si>
  <si>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</si>
  <si>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</si>
  <si>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</si>
  <si>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</si>
  <si>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</si>
  <si>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</si>
  <si>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</si>
  <si>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</si>
  <si>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</si>
  <si>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</si>
  <si>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</si>
  <si>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</si>
  <si>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</si>
  <si>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</si>
  <si>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</si>
  <si>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</si>
  <si>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</si>
  <si>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</si>
  <si>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</si>
  <si>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</si>
  <si>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</si>
  <si>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</si>
  <si>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</si>
  <si>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</si>
  <si>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</si>
  <si>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</si>
  <si>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</si>
  <si>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</si>
  <si>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</si>
  <si>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</si>
  <si>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</si>
  <si>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</si>
  <si>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</si>
  <si>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</si>
  <si>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</si>
  <si>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</si>
  <si>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</si>
  <si>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</si>
  <si>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</si>
  <si>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</si>
  <si>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</si>
  <si>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</si>
  <si>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</si>
  <si>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</si>
  <si>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</si>
  <si>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</si>
  <si>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</si>
  <si>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</si>
  <si>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</si>
  <si>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</si>
  <si>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</si>
  <si>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</si>
  <si>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</si>
  <si>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</si>
  <si>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</si>
  <si>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</si>
  <si>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</si>
  <si>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</si>
  <si>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</si>
  <si>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</si>
  <si>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</si>
  <si>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</si>
  <si>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</si>
  <si>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</si>
  <si>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</si>
  <si>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</si>
  <si>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</si>
  <si>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</si>
  <si>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</si>
  <si>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</si>
  <si>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</si>
  <si>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</si>
  <si>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</si>
  <si>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</si>
  <si>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</si>
  <si>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</si>
  <si>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</si>
  <si>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</si>
  <si>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</si>
  <si>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</si>
  <si>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</si>
  <si>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</si>
  <si>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</si>
  <si>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</si>
  <si>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</si>
  <si>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</si>
  <si>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</si>
  <si>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</si>
  <si>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</si>
  <si>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</si>
  <si>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</si>
  <si>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</si>
  <si>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</si>
  <si>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</si>
  <si>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</si>
  <si>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</si>
  <si>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</si>
  <si>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</si>
  <si>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</si>
  <si>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</si>
  <si>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</si>
  <si>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</si>
  <si>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</si>
  <si>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</si>
  <si>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</si>
  <si>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</si>
  <si>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</si>
  <si>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</si>
  <si>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</si>
  <si>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</si>
  <si>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</si>
  <si>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</si>
  <si>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</si>
  <si>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</si>
  <si>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</si>
  <si>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</si>
  <si>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</si>
  <si>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</si>
  <si>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</si>
  <si>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</si>
  <si>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</si>
  <si>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</si>
  <si>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</si>
  <si>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</si>
  <si>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</si>
  <si>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</si>
  <si>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</si>
  <si>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</si>
  <si>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</si>
  <si>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</si>
  <si>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</si>
  <si>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</si>
  <si>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</si>
  <si>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</si>
  <si>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</si>
  <si>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</si>
  <si>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</si>
  <si>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</si>
  <si>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</si>
  <si>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</si>
  <si>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</si>
  <si>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</si>
  <si>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</si>
  <si>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</si>
  <si>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</si>
  <si>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</si>
  <si>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</si>
  <si>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</si>
  <si>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</si>
  <si>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</si>
  <si>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</si>
  <si>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</si>
  <si>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</si>
  <si>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</si>
  <si>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</si>
  <si>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</si>
  <si>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</si>
  <si>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</si>
  <si>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</si>
  <si>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</si>
  <si>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</si>
  <si>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</si>
  <si>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</si>
  <si>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</si>
  <si>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</si>
  <si>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</si>
  <si>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</si>
  <si>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</si>
  <si>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</si>
  <si>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</si>
  <si>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</si>
  <si>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</si>
  <si>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</si>
  <si>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</si>
  <si>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</si>
  <si>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</si>
  <si>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</si>
  <si>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</si>
  <si>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</si>
  <si>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</si>
  <si>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</si>
  <si>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</si>
  <si>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</si>
  <si>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</si>
  <si>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</si>
  <si>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</si>
  <si>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</si>
  <si>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</si>
  <si>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</si>
  <si>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</si>
  <si>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</si>
  <si>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</si>
  <si>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</si>
  <si>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</si>
  <si>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</si>
  <si>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</si>
  <si>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</si>
  <si>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</si>
  <si>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</si>
  <si>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</si>
  <si>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</si>
  <si>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</si>
  <si>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</si>
  <si>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</si>
  <si>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</si>
  <si>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</si>
  <si>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</si>
  <si>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</si>
  <si>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</si>
  <si>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</si>
  <si>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</si>
  <si>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</si>
  <si>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</si>
  <si>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</si>
  <si>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</si>
  <si>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</si>
  <si>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</si>
  <si>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</si>
  <si>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</si>
  <si>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</si>
  <si>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</si>
  <si>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</si>
  <si>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</si>
  <si>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</si>
  <si>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</si>
  <si>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</si>
  <si>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</si>
  <si>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</si>
  <si>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</si>
  <si>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</si>
  <si>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</si>
  <si>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</si>
  <si>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</si>
  <si>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</si>
  <si>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</si>
  <si>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</si>
  <si>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</si>
  <si>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</si>
  <si>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</si>
  <si>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</si>
  <si>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</si>
  <si>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</si>
  <si>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</si>
  <si>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</si>
  <si>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</si>
  <si>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</si>
  <si>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</si>
  <si>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</si>
  <si>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</si>
  <si>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</si>
  <si>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</si>
  <si>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</si>
  <si>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</si>
  <si>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</si>
  <si>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</si>
  <si>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</si>
  <si>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</si>
  <si>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</si>
  <si>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</si>
  <si>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</si>
  <si>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</si>
  <si>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</si>
  <si>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</si>
  <si>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</si>
  <si>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</si>
  <si>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</si>
  <si>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</si>
  <si>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</si>
  <si>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</si>
  <si>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</si>
  <si>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</si>
  <si>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</si>
  <si>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</si>
  <si>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</si>
  <si>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</si>
  <si>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</si>
  <si>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</si>
  <si>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</si>
  <si>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</si>
  <si>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</si>
  <si>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</si>
  <si>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</si>
  <si>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</si>
  <si>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</si>
  <si>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</si>
  <si>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</si>
  <si>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</si>
  <si>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</si>
  <si>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</si>
  <si>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</si>
  <si>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</si>
  <si>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</si>
  <si>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</si>
  <si>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</si>
  <si>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</si>
  <si>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</si>
  <si>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</si>
  <si>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</si>
  <si>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</si>
  <si>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</si>
  <si>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</si>
  <si>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</si>
  <si>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</si>
  <si>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</si>
  <si>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</si>
  <si>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</si>
  <si>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</si>
  <si>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</si>
  <si>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</si>
  <si>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</si>
  <si>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</si>
  <si>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</si>
  <si>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</si>
  <si>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</si>
  <si>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</si>
  <si>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</si>
  <si>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</si>
  <si>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</si>
  <si>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</si>
  <si>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</si>
  <si>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</si>
  <si>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</si>
  <si>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</si>
  <si>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</si>
  <si>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</si>
  <si>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</si>
  <si>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</si>
  <si>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</si>
  <si>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</si>
  <si>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</si>
  <si>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</si>
  <si>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</si>
  <si>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</si>
  <si>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</si>
  <si>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</si>
  <si>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</si>
  <si>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</si>
  <si>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</si>
  <si>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</si>
  <si>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</si>
  <si>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</si>
  <si>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</si>
  <si>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</si>
  <si>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</si>
  <si>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</si>
  <si>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</si>
  <si>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</si>
  <si>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</si>
  <si>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</si>
  <si>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</si>
  <si>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</si>
  <si>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</si>
  <si>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</si>
  <si>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</si>
  <si>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</si>
  <si>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</si>
  <si>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</si>
  <si>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</si>
  <si>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</si>
  <si>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</si>
  <si>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</si>
  <si>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</si>
  <si>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</si>
  <si>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</si>
  <si>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</si>
  <si>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</si>
  <si>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</si>
  <si>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</si>
  <si>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</si>
  <si>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</si>
  <si>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</si>
  <si>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</si>
  <si>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</si>
  <si>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</si>
  <si>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</si>
  <si>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</si>
  <si>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</si>
  <si>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</si>
  <si>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</si>
  <si>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</si>
  <si>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</si>
  <si>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</si>
  <si>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</si>
  <si>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</si>
  <si>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</si>
  <si>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</si>
  <si>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</si>
  <si>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</si>
  <si>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</si>
  <si>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</si>
  <si>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</si>
  <si>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</si>
  <si>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</si>
  <si>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</si>
  <si>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</si>
  <si>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</si>
  <si>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</si>
  <si>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</si>
  <si>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</si>
  <si>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</si>
  <si>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</si>
  <si>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</si>
  <si>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</si>
  <si>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</si>
  <si>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</si>
  <si>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</si>
  <si>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</si>
  <si>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</si>
  <si>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</si>
  <si>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</si>
  <si>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</si>
  <si>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</si>
  <si>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</si>
  <si>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</si>
  <si>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</si>
  <si>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</si>
  <si>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</si>
  <si>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</si>
  <si>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</si>
  <si>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</si>
  <si>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</si>
  <si>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</si>
  <si>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</si>
  <si>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</si>
  <si>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</si>
  <si>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</si>
  <si>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</si>
  <si>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</si>
  <si>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</si>
  <si>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</si>
  <si>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</si>
  <si>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</si>
  <si>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</si>
  <si>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</si>
  <si>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</si>
  <si>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</si>
  <si>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</si>
  <si>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</si>
  <si>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</si>
  <si>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</si>
  <si>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</si>
  <si>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</si>
  <si>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</si>
  <si>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</si>
  <si>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</si>
  <si>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</si>
  <si>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</si>
  <si>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</si>
  <si>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</si>
  <si>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</si>
  <si>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</si>
  <si>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</si>
  <si>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</si>
  <si>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</si>
  <si>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</si>
  <si>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</si>
  <si>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</si>
  <si>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</si>
  <si>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</si>
  <si>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</si>
  <si>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</si>
  <si>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</si>
  <si>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</si>
  <si>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</si>
  <si>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</si>
  <si>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</si>
  <si>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</si>
  <si>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</si>
  <si>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</si>
  <si>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</si>
  <si>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</si>
  <si>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</si>
  <si>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</si>
  <si>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</si>
  <si>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</si>
  <si>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</si>
  <si>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</si>
  <si>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</si>
  <si>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</si>
  <si>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</si>
  <si>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</si>
  <si>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</si>
  <si>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</si>
  <si>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</si>
  <si>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</si>
  <si>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</si>
  <si>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</si>
  <si>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</si>
  <si>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</si>
  <si>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</si>
  <si>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</si>
  <si>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</si>
  <si>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</si>
  <si>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</si>
  <si>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</si>
  <si>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</si>
  <si>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</si>
  <si>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</si>
  <si>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</si>
  <si>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</si>
  <si>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</si>
  <si>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</si>
  <si>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</si>
  <si>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</si>
  <si>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</si>
  <si>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</si>
  <si>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</si>
  <si>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</si>
  <si>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</si>
  <si>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</si>
  <si>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</si>
  <si>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</si>
  <si>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</si>
  <si>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</si>
  <si>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</si>
  <si>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</si>
  <si>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</si>
  <si>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</si>
  <si>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</si>
  <si>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</si>
  <si>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</si>
  <si>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</si>
  <si>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</si>
  <si>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</si>
  <si>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</si>
  <si>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</si>
  <si>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</si>
  <si>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</si>
  <si>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</si>
  <si>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</si>
  <si>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</si>
  <si>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</si>
  <si>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</si>
  <si>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</si>
  <si>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</si>
  <si>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</si>
  <si>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</si>
  <si>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</si>
  <si>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</si>
  <si>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</si>
  <si>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</si>
  <si>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</si>
  <si>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</si>
  <si>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</si>
  <si>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</si>
  <si>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</si>
  <si>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</si>
  <si>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</si>
  <si>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</si>
  <si>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</si>
  <si>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</si>
  <si>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</si>
  <si>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</si>
  <si>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</si>
  <si>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</si>
  <si>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</si>
  <si>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</si>
  <si>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</si>
  <si>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</si>
  <si>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</si>
  <si>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</si>
  <si>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</si>
  <si>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</si>
  <si>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</si>
  <si>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</si>
  <si>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</si>
  <si>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</si>
  <si>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</si>
  <si>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</si>
  <si>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</si>
  <si>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</si>
  <si>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</si>
  <si>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</si>
  <si>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</si>
  <si>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</si>
  <si>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</si>
  <si>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</si>
  <si>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</si>
  <si>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</si>
  <si>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</si>
  <si>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</si>
  <si>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</si>
  <si>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</si>
  <si>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</si>
  <si>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</si>
  <si>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</si>
  <si>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</si>
  <si>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</si>
  <si>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</si>
  <si>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</si>
  <si>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</si>
  <si>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</si>
  <si>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</si>
  <si>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</si>
  <si>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</si>
  <si>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</si>
  <si>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</si>
  <si>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</si>
  <si>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</si>
  <si>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</si>
  <si>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</si>
  <si>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</si>
  <si>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</si>
  <si>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</si>
  <si>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</si>
  <si>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</si>
  <si>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</si>
  <si>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</si>
  <si>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</si>
  <si>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</si>
  <si>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</si>
  <si>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</si>
  <si>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</si>
  <si>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</si>
  <si>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</si>
  <si>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</si>
  <si>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</si>
  <si>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</si>
  <si>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</si>
  <si>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</si>
  <si>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</si>
  <si>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</si>
  <si>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</si>
  <si>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</si>
  <si>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</si>
  <si>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</si>
  <si>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</si>
  <si>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</si>
  <si>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</si>
  <si>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</si>
  <si>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</si>
  <si>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</si>
  <si>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</si>
  <si>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</si>
  <si>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</si>
  <si>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</si>
  <si>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</si>
  <si>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</si>
  <si>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</si>
  <si>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</si>
  <si>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</si>
  <si>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</si>
  <si>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</si>
  <si>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</si>
  <si>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</si>
  <si>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</si>
  <si>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</si>
  <si>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</si>
  <si>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</si>
  <si>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</si>
  <si>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</si>
  <si>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</si>
  <si>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</si>
  <si>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</si>
  <si>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</si>
  <si>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</si>
  <si>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</si>
  <si>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</si>
  <si>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</si>
  <si>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</si>
  <si>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</si>
  <si>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</si>
  <si>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</si>
  <si>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</si>
  <si>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</si>
  <si>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</si>
  <si>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</si>
  <si>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</si>
  <si>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</si>
  <si>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</si>
  <si>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</si>
  <si>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</si>
  <si>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</si>
  <si>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</si>
  <si>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</si>
  <si>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</si>
  <si>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</si>
  <si>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</si>
  <si>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</si>
  <si>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</si>
  <si>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</si>
  <si>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</si>
  <si>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</si>
  <si>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</si>
  <si>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</si>
  <si>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</si>
  <si>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</si>
  <si>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</si>
  <si>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</si>
  <si>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</si>
  <si>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</si>
  <si>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</si>
  <si>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</si>
  <si>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</si>
  <si>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</si>
  <si>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</si>
  <si>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</si>
  <si>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</si>
  <si>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</si>
  <si>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</si>
  <si>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</si>
  <si>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</si>
  <si>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</si>
  <si>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</si>
  <si>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</si>
  <si>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</si>
  <si>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</si>
  <si>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</si>
  <si>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</si>
  <si>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</si>
  <si>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</si>
  <si>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</si>
  <si>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</si>
  <si>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</si>
  <si>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</si>
  <si>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</si>
  <si>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</si>
  <si>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</si>
  <si>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</si>
  <si>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</si>
  <si>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</si>
  <si>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</si>
  <si>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</si>
  <si>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</si>
  <si>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</si>
  <si>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</si>
  <si>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</si>
  <si>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</si>
  <si>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</si>
  <si>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</si>
  <si>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</si>
  <si>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</si>
  <si>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</si>
  <si>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</si>
  <si>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</si>
  <si>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</si>
  <si>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</si>
  <si>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</si>
  <si>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</si>
  <si>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</si>
  <si>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</si>
  <si>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</si>
  <si>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</si>
  <si>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</si>
  <si>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</si>
  <si>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</si>
  <si>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</si>
  <si>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</si>
  <si>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</si>
  <si>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</si>
  <si>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</si>
  <si>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</si>
  <si>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</si>
  <si>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</si>
  <si>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</si>
  <si>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</si>
  <si>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</si>
  <si>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</si>
  <si>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</si>
  <si>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</si>
  <si>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</si>
  <si>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</si>
  <si>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</si>
  <si>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</si>
  <si>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</si>
  <si>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</si>
  <si>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</si>
  <si>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</si>
  <si>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</si>
  <si>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</si>
  <si>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</si>
  <si>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</si>
  <si>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</si>
  <si>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</si>
  <si>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</si>
  <si>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</si>
  <si>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</si>
  <si>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</si>
  <si>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</si>
  <si>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</si>
  <si>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</si>
  <si>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</si>
  <si>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</si>
  <si>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</si>
  <si>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</si>
  <si>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</si>
  <si>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</si>
  <si>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</si>
  <si>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</si>
  <si>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</si>
  <si>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</si>
  <si>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</si>
  <si>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</si>
  <si>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</si>
  <si>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</si>
  <si>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</si>
  <si>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</si>
  <si>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</si>
  <si>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</si>
  <si>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</si>
  <si>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</si>
  <si>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</si>
  <si>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</si>
  <si>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</si>
  <si>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</si>
  <si>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</si>
  <si>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</si>
  <si>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</si>
  <si>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</si>
  <si>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</si>
  <si>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</si>
  <si>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</si>
  <si>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</si>
  <si>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</si>
  <si>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</si>
  <si>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</si>
  <si>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</si>
  <si>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</si>
  <si>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</si>
  <si>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</si>
  <si>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</si>
  <si>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</si>
  <si>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</si>
  <si>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</si>
  <si>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</si>
  <si>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</si>
  <si>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</si>
  <si>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</si>
  <si>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</si>
  <si>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</si>
  <si>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</si>
  <si>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</si>
  <si>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</si>
  <si>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</si>
  <si>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</si>
  <si>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</si>
  <si>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</si>
  <si>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</si>
  <si>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</si>
  <si>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</si>
  <si>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</si>
  <si>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</si>
  <si>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</si>
  <si>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</si>
  <si>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</si>
  <si>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</si>
  <si>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</si>
  <si>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</si>
  <si>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</si>
  <si>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</si>
  <si>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</si>
  <si>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</si>
  <si>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</si>
  <si>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</si>
  <si>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</si>
  <si>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</si>
  <si>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</si>
  <si>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</si>
  <si>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</si>
  <si>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</si>
  <si>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</si>
  <si>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</si>
  <si>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</si>
  <si>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</si>
  <si>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</si>
  <si>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</si>
  <si>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</si>
  <si>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</si>
  <si>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</si>
  <si>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</si>
  <si>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</si>
  <si>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</si>
  <si>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</si>
  <si>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</si>
  <si>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</si>
  <si>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</si>
  <si>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</si>
  <si>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</si>
  <si>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</si>
  <si>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</si>
  <si>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</si>
  <si>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</si>
  <si>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</si>
  <si>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</si>
  <si>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</si>
  <si>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</si>
  <si>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</si>
  <si>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</si>
  <si>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</si>
  <si>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</si>
  <si>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</si>
  <si>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</si>
  <si>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</si>
  <si>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</si>
  <si>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</si>
  <si>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</si>
  <si>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</si>
  <si>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</si>
  <si>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</si>
  <si>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</si>
  <si>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</si>
  <si>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</si>
  <si>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</si>
  <si>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</si>
  <si>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</si>
  <si>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</si>
  <si>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</si>
  <si>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</si>
  <si>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</si>
  <si>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</si>
  <si>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</si>
  <si>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</si>
  <si>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</si>
  <si>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</si>
  <si>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</si>
  <si>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</si>
  <si>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</si>
  <si>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</si>
  <si>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</si>
  <si>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</si>
  <si>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</si>
  <si>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</si>
  <si>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</si>
  <si>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</si>
  <si>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</si>
  <si>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</si>
  <si>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</si>
  <si>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</si>
  <si>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</si>
  <si>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</si>
  <si>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</si>
  <si>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</si>
  <si>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</si>
  <si>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</si>
  <si>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</si>
  <si>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</si>
  <si>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</si>
  <si>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</si>
  <si>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</si>
  <si>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</si>
  <si>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</si>
  <si>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</si>
  <si>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</si>
  <si>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</si>
  <si>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</si>
  <si>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</si>
  <si>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</si>
  <si>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</si>
  <si>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</si>
  <si>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</si>
  <si>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</si>
  <si>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</si>
  <si>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</si>
  <si>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</si>
  <si>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</si>
  <si>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</si>
  <si>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</si>
  <si>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</si>
  <si>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</si>
  <si>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</si>
  <si>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</si>
  <si>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</si>
  <si>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</si>
  <si>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</si>
  <si>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</si>
  <si>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</si>
  <si>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</si>
  <si>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</si>
  <si>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</si>
  <si>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</si>
  <si>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</si>
  <si>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</si>
  <si>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</si>
  <si>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</si>
  <si>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</si>
  <si>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</si>
  <si>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</si>
  <si>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</si>
  <si>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</si>
  <si>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</si>
  <si>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</si>
  <si>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</si>
  <si>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</si>
  <si>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</si>
  <si>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</si>
  <si>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</si>
  <si>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</si>
  <si>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</si>
  <si>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</si>
  <si>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</si>
  <si>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</si>
  <si>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</si>
  <si>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</si>
  <si>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</si>
  <si>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</si>
  <si>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</si>
  <si>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</si>
  <si>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</si>
  <si>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</si>
  <si>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</si>
  <si>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</si>
  <si>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</si>
  <si>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</si>
  <si>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</si>
  <si>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</si>
  <si>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</si>
  <si>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</si>
  <si>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</si>
  <si>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</si>
  <si>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</si>
  <si>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</si>
  <si>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</si>
  <si>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</si>
  <si>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</si>
  <si>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</si>
  <si>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</si>
  <si>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</si>
  <si>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</si>
  <si>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</si>
  <si>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</si>
  <si>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</si>
  <si>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</si>
  <si>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</si>
  <si>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</si>
  <si>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</si>
  <si>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</si>
  <si>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</si>
  <si>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</si>
  <si>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</si>
  <si>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</si>
  <si>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</si>
  <si>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</si>
  <si>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</si>
  <si>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</si>
  <si>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</si>
  <si>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</si>
  <si>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</si>
  <si>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</si>
  <si>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</si>
  <si>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</si>
  <si>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</si>
  <si>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</si>
  <si>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</si>
  <si>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</si>
  <si>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</si>
  <si>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</si>
  <si>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</si>
  <si>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</si>
  <si>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</si>
  <si>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</si>
  <si>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</si>
  <si>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</si>
  <si>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</si>
  <si>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</si>
  <si>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</si>
  <si>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</si>
  <si>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</si>
  <si>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</si>
  <si>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</si>
  <si>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</si>
  <si>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</si>
  <si>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</si>
  <si>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</si>
  <si>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</si>
  <si>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</si>
  <si>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</si>
  <si>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</si>
  <si>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</si>
  <si>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</si>
  <si>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</si>
  <si>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</si>
  <si>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</si>
  <si>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</si>
  <si>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</si>
  <si>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</si>
  <si>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</si>
  <si>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</si>
  <si>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</si>
  <si>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</si>
  <si>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</si>
  <si>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</si>
  <si>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</si>
  <si>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</si>
  <si>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</si>
  <si>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</si>
  <si>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</si>
  <si>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</si>
  <si>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</si>
  <si>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</si>
  <si>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</si>
  <si>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</si>
  <si>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</si>
  <si>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</si>
  <si>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</si>
  <si>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</si>
  <si>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</si>
  <si>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</si>
  <si>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</si>
  <si>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</si>
  <si>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</si>
  <si>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</si>
  <si>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</si>
  <si>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</si>
  <si>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</si>
  <si>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</si>
  <si>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</si>
  <si>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</si>
  <si>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</si>
  <si>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</si>
  <si>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</si>
  <si>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</si>
  <si>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</si>
  <si>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</si>
  <si>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</si>
  <si>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</si>
  <si>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</si>
  <si>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</si>
  <si>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</si>
  <si>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</si>
  <si>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</si>
  <si>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</si>
  <si>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</si>
  <si>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</si>
  <si>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</si>
  <si>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</si>
  <si>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</si>
  <si>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</si>
  <si>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</si>
  <si>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</si>
  <si>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</si>
  <si>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</si>
  <si>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</si>
  <si>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</si>
  <si>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</si>
  <si>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</si>
  <si>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</si>
  <si>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</si>
  <si>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</si>
  <si>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</si>
  <si>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</si>
  <si>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</si>
  <si>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</si>
  <si>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</si>
  <si>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</si>
  <si>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</si>
  <si>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</si>
  <si>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</si>
  <si>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</si>
  <si>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</si>
  <si>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</si>
  <si>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</si>
  <si>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</si>
  <si>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</si>
  <si>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</si>
  <si>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</si>
  <si>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</si>
  <si>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</si>
  <si>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</si>
  <si>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</si>
  <si>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</si>
  <si>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</si>
  <si>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</si>
  <si>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</si>
  <si>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</si>
  <si>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</si>
  <si>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</si>
  <si>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</si>
  <si>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</si>
  <si>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</si>
  <si>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</si>
  <si>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</si>
  <si>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</si>
  <si>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</si>
  <si>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</si>
  <si>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</si>
  <si>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</si>
  <si>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</si>
  <si>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</si>
  <si>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</si>
  <si>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</si>
  <si>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</si>
  <si>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</si>
  <si>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</si>
  <si>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</si>
  <si>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</si>
  <si>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</si>
  <si>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</si>
  <si>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</si>
  <si>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</si>
  <si>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</si>
  <si>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</si>
  <si>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</si>
  <si>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</si>
  <si>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</si>
  <si>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</si>
  <si>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</si>
  <si>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</si>
  <si>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</si>
  <si>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</si>
  <si>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</si>
  <si>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</si>
  <si>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</si>
  <si>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</si>
  <si>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</si>
  <si>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</si>
  <si>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</si>
  <si>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</si>
  <si>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</si>
  <si>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</si>
  <si>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</si>
  <si>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</si>
  <si>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</si>
  <si>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</si>
  <si>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</si>
  <si>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</si>
  <si>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</si>
  <si>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</si>
  <si>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</si>
  <si>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</si>
  <si>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</si>
  <si>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</si>
  <si>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</si>
  <si>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</si>
  <si>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</si>
  <si>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</si>
  <si>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</si>
  <si>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</si>
  <si>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</si>
  <si>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</si>
  <si>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</si>
  <si>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</si>
  <si>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</si>
  <si>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</si>
  <si>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</si>
  <si>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</si>
  <si>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</si>
  <si>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</si>
  <si>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</si>
  <si>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</si>
  <si>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</si>
  <si>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</si>
  <si>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</si>
  <si>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</si>
  <si>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</si>
  <si>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</si>
  <si>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</si>
  <si>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</si>
  <si>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</si>
  <si>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</si>
  <si>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</si>
  <si>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</si>
  <si>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</si>
  <si>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</si>
  <si>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</si>
  <si>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</si>
  <si>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</si>
  <si>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</si>
  <si>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</si>
  <si>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</si>
  <si>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</si>
  <si>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</si>
  <si>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</si>
  <si>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</si>
  <si>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</si>
  <si>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</si>
  <si>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</si>
  <si>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</si>
  <si>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</si>
  <si>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</si>
  <si>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</si>
  <si>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</si>
  <si>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</si>
  <si>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</si>
  <si>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</si>
  <si>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</si>
  <si>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</si>
  <si>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</si>
  <si>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</si>
  <si>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</si>
  <si>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</si>
  <si>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</si>
  <si>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</si>
  <si>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</si>
  <si>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</si>
  <si>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</si>
  <si>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</si>
  <si>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</si>
  <si>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</si>
  <si>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</si>
  <si>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</si>
  <si>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</si>
  <si>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</si>
  <si>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</si>
  <si>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</si>
  <si>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</si>
  <si>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</si>
  <si>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</si>
  <si>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</si>
  <si>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</si>
  <si>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</si>
  <si>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</si>
  <si>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</si>
  <si>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</si>
  <si>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</si>
  <si>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</si>
  <si>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</si>
  <si>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</si>
  <si>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</si>
  <si>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</si>
  <si>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</si>
  <si>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</si>
  <si>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</si>
  <si>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</si>
  <si>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</si>
  <si>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</si>
  <si>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</si>
  <si>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</si>
  <si>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</si>
  <si>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</si>
  <si>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</si>
  <si>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</si>
  <si>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</si>
  <si>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</si>
  <si>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</si>
  <si>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</si>
  <si>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</si>
  <si>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</si>
  <si>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</si>
  <si>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</si>
  <si>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</si>
  <si>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</si>
  <si>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</si>
  <si>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</si>
  <si>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</si>
  <si>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</si>
  <si>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</si>
  <si>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</si>
  <si>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</si>
  <si>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</si>
  <si>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</si>
  <si>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</si>
  <si>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</si>
  <si>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</si>
  <si>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</si>
  <si>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</si>
  <si>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</si>
  <si>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</si>
  <si>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</si>
  <si>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</si>
  <si>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</si>
  <si>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</si>
  <si>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</si>
  <si>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</si>
  <si>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</si>
  <si>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</si>
  <si>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</si>
  <si>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</si>
  <si>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</si>
  <si>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</si>
  <si>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</si>
  <si>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</si>
  <si>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</si>
  <si>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</si>
  <si>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</si>
  <si>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</si>
  <si>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</si>
  <si>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</si>
  <si>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</si>
  <si>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</si>
  <si>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</si>
  <si>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</si>
  <si>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</si>
  <si>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</si>
  <si>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</si>
  <si>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</si>
  <si>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</si>
  <si>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</si>
  <si>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</si>
  <si>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</si>
  <si>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</si>
  <si>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</si>
  <si>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</si>
  <si>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</si>
  <si>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</si>
  <si>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</si>
  <si>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</si>
  <si>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</si>
  <si>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</si>
  <si>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</si>
  <si>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</si>
  <si>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</si>
  <si>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</si>
  <si>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</si>
  <si>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</si>
  <si>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</si>
  <si>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</si>
  <si>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</si>
  <si>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</si>
  <si>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</si>
  <si>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</si>
  <si>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</si>
  <si>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</si>
  <si>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</si>
  <si>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</si>
  <si>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</si>
  <si>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</si>
  <si>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</si>
  <si>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</si>
  <si>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</si>
  <si>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</si>
  <si>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</si>
  <si>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</si>
  <si>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</si>
  <si>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</si>
  <si>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</si>
  <si>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</si>
  <si>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</si>
  <si>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</si>
  <si>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</si>
  <si>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</si>
  <si>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</si>
  <si>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</si>
  <si>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</si>
  <si>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</si>
  <si>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</si>
  <si>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</si>
  <si>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</si>
  <si>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</si>
  <si>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</si>
  <si>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</si>
  <si>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</si>
  <si>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</si>
  <si>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</si>
  <si>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</si>
  <si>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</si>
  <si>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</si>
  <si>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</si>
  <si>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</si>
  <si>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</si>
  <si>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</si>
  <si>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</si>
  <si>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</si>
  <si>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</si>
  <si>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</si>
  <si>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</si>
  <si>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</si>
  <si>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</si>
  <si>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</si>
  <si>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</si>
  <si>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</si>
  <si>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</si>
  <si>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</si>
  <si>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</si>
  <si>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</si>
  <si>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</si>
  <si>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</si>
  <si>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</si>
  <si>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</si>
  <si>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</si>
  <si>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</si>
  <si>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</si>
  <si>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</si>
  <si>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</si>
  <si>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</si>
  <si>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</si>
  <si>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</si>
  <si>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</si>
  <si>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</si>
  <si>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</si>
  <si>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</si>
  <si>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</si>
  <si>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</si>
  <si>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</si>
  <si>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</si>
  <si>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</si>
  <si>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</si>
  <si>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</si>
  <si>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</si>
  <si>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</si>
  <si>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</si>
  <si>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</si>
  <si>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</si>
  <si>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</si>
  <si>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</si>
  <si>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</si>
  <si>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</si>
  <si>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</si>
  <si>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</si>
  <si>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</si>
  <si>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</si>
  <si>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</si>
  <si>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</si>
  <si>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</si>
  <si>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</si>
  <si>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</si>
  <si>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</si>
  <si>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</si>
  <si>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</si>
  <si>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</si>
  <si>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</si>
  <si>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</si>
  <si>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</si>
  <si>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</si>
  <si>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</si>
  <si>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</si>
  <si>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</si>
  <si>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</si>
  <si>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</si>
  <si>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</si>
  <si>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</si>
  <si>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</si>
  <si>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</si>
  <si>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</si>
  <si>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</si>
  <si>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</si>
  <si>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</si>
  <si>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</si>
  <si>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</si>
  <si>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</si>
  <si>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</si>
  <si>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</si>
  <si>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</si>
  <si>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</si>
  <si>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</si>
  <si>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</si>
  <si>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</si>
  <si>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</si>
  <si>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</si>
  <si>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</si>
  <si>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</si>
  <si>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</si>
  <si>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</si>
  <si>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</si>
  <si>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</si>
  <si>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</si>
  <si>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</si>
  <si>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</si>
  <si>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</si>
  <si>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</si>
  <si>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</si>
  <si>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</si>
  <si>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</si>
  <si>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</si>
  <si>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</si>
  <si>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</si>
  <si>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</si>
  <si>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</si>
  <si>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</si>
  <si>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</si>
  <si>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</si>
  <si>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</si>
  <si>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</si>
  <si>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</si>
  <si>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</si>
  <si>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</si>
  <si>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</si>
  <si>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20ª EXPOSIÇÃO NACIONAL DO GIR LEITEIRO - EXPOGIL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</si>
</sst>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4"/>
</file>

<file path=xl/ctrlProps/ctrlProp2.xml><?xml version="1.0" encoding="utf-8"?>
<formControlPr xmlns="http://schemas.microsoft.com/office/spreadsheetml/2009/9/main" objectType="Spin" dx="16" fmlaLink="$C$9:$C$9" max="31" min="1" page="10" val="8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23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8111"/>
  <sheetViews>
    <sheetView showGridLines="0" tabSelected="1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17" t="s">
        <v>8155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customHeight="1" x14ac:dyDescent="0.4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2" customHeight="1" x14ac:dyDescent="0.4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1">
        <v>8</v>
      </c>
      <c r="D9" s="22"/>
      <c r="E9" s="21">
        <v>4</v>
      </c>
      <c r="F9" s="22"/>
      <c r="G9" s="23">
        <v>2013</v>
      </c>
      <c r="H9" s="24"/>
      <c r="I9" s="4"/>
      <c r="J9" s="5" t="str">
        <f>DATEDIF($G$10,$P$10,"m")&amp;" m e "&amp; DATEDIF($G$10,$P$10,"md") &amp; "d"</f>
        <v>65 m e 15d</v>
      </c>
      <c r="L9" s="25">
        <v>23</v>
      </c>
      <c r="M9" s="25"/>
      <c r="N9" s="26">
        <v>9</v>
      </c>
      <c r="O9" s="26"/>
      <c r="P9" s="26">
        <v>2018</v>
      </c>
      <c r="Q9" s="26"/>
      <c r="R9" s="6"/>
    </row>
    <row r="10" spans="2:18" hidden="1" x14ac:dyDescent="0.4">
      <c r="G10" s="7">
        <f>DATE(G9,E9,C9)</f>
        <v>41372</v>
      </c>
      <c r="P10" s="7">
        <f>DATE(P9,N9,L9)</f>
        <v>43366</v>
      </c>
    </row>
    <row r="11" spans="2:18" ht="30.75" customHeight="1" x14ac:dyDescent="0.4">
      <c r="C11" s="8"/>
      <c r="E11" s="8"/>
    </row>
    <row r="12" spans="2:18" ht="33.75" x14ac:dyDescent="0.4">
      <c r="D12" s="27" t="str">
        <f>VLOOKUP(J9,C20:D8111,2,0)</f>
        <v>VACA ADULTA - 17ª CATEGORIA - DE MAIS DE 60 ATÉ 72 MESES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41.25" customHeight="1" x14ac:dyDescent="0.4">
      <c r="D13" s="27" t="str">
        <f>VLOOKUP(J9,C20:H8111,6,0)</f>
        <v>TOURO ADULTO - 17ª CATEGORIA - DE MAIS DE 60 ATÉ 72 MESES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8" t="s">
        <v>8145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38.25" customHeight="1" x14ac:dyDescent="0.4">
      <c r="B16" s="10" t="s">
        <v>8142</v>
      </c>
      <c r="C16" s="19" t="str">
        <f>VLOOKUP(J9,C20:L8111,10,0)</f>
        <v>LACTAÇÃO PRÓPRIA (ACIMA DE 3.600 Kg) + EFICIÊNCIA REPRODUTIVA ABAIXO DOS 40 MESES (OBRIGATORIAMENTE PARIDA)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25" ht="38.25" customHeight="1" x14ac:dyDescent="0.4">
      <c r="B17" s="10" t="s">
        <v>8143</v>
      </c>
      <c r="C17" s="19" t="str">
        <f>VLOOKUP(J9,C20:Y8112,23,0)</f>
        <v>LACTAÇÃO DA MÃE (ACIMA DE 3.600 Kg) + ANDROLÓGICO ATUALIZADO ACIMA DE 20 MESES (VALIDADE 60 DIAS)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xybnTGN6fUCPSW6qIGMfu5yNcoo+9E6f1qF6YQb7GpgZT+IPrdMDHd4ctiwkmUVrwKMR1Og4XyuinjooHHqvXQ==" saltValue="RIqmwc4PbJGio/iKG9y7nQ==" spinCount="100000" sheet="1" objects="1" scenarios="1" selectLockedCells="1" selectUnlockedCells="1"/>
  <mergeCells count="21">
    <mergeCell ref="C8:D8"/>
    <mergeCell ref="E8:F8"/>
    <mergeCell ref="G8:H8"/>
    <mergeCell ref="C7:H7"/>
    <mergeCell ref="L8:M8"/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2018-07-02T18:58:21Z</dcterms:modified>
</cp:coreProperties>
</file>