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Area de trabalho\Exposições\MORRINHOS\2023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0" yWindow="0" windowWidth="20490" windowHeight="7755"/>
  </bookViews>
  <sheets>
    <sheet name="Plan1" sheetId="1" r:id="rId1"/>
  </sheets>
  <definedNames>
    <definedName name="Z_F7D632E0_7B3A_4A23_8688_6C6179478101_.wvu.Rows" localSheetId="0" hidden="1">Plan1!$10:$10,Plan1!$19:$9573</definedName>
  </definedNames>
  <calcPr calcId="162913"/>
  <customWorkbookViews>
    <customWorkbookView name="Win10 - Modo de exibição pessoal" guid="{F7D632E0-7B3A-4A23-8688-6C6179478101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<sst xmlns="http://schemas.openxmlformats.org/spreadsheetml/2006/main" count="36846" uniqueCount="8157">
  <si>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</si>
  <si>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</si>
  <si>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</si>
  <si>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</si>
  <si>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</si>
  <si>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</si>
  <si>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</si>
  <si>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</si>
  <si>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</si>
  <si>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</si>
  <si>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</si>
  <si>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</si>
  <si>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</si>
  <si>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</si>
  <si>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</si>
  <si>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</si>
  <si>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</si>
  <si>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</si>
  <si>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</si>
  <si>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</si>
  <si>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</si>
  <si>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</si>
  <si>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</si>
  <si>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</si>
  <si>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</si>
  <si>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</si>
  <si>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</si>
  <si>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</si>
  <si>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</si>
  <si>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</si>
  <si>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</si>
  <si>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</si>
  <si>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</si>
  <si>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</si>
  <si>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</si>
  <si>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</si>
  <si>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</si>
  <si>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</si>
  <si>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</si>
  <si>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</si>
  <si>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</si>
  <si>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</si>
  <si>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</si>
  <si>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</si>
  <si>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</si>
  <si>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</si>
  <si>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</si>
  <si>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</si>
  <si>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</si>
  <si>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</si>
  <si>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</si>
  <si>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</si>
  <si>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</si>
  <si>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</si>
  <si>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</si>
  <si>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</si>
  <si>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</si>
  <si>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</si>
  <si>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</si>
  <si>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</si>
  <si>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</si>
  <si>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</si>
  <si>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</si>
  <si>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</si>
  <si>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</si>
  <si>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</si>
  <si>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</si>
  <si>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</si>
  <si>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</si>
  <si>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</si>
  <si>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</si>
  <si>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</si>
  <si>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</si>
  <si>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</si>
  <si>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</si>
  <si>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</si>
  <si>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</si>
  <si>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</si>
  <si>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</si>
  <si>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</si>
  <si>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</si>
  <si>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</si>
  <si>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</si>
  <si>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</si>
  <si>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</si>
  <si>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</si>
  <si>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</si>
  <si>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</si>
  <si>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</si>
  <si>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</si>
  <si>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</si>
  <si>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</si>
  <si>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</si>
  <si>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</si>
  <si>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</si>
  <si>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</si>
  <si>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</si>
  <si>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</si>
  <si>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</si>
  <si>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</si>
  <si>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</si>
  <si>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</si>
  <si>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</si>
  <si>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</si>
  <si>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</si>
  <si>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</si>
  <si>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</si>
  <si>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</si>
  <si>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</si>
  <si>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</si>
  <si>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</si>
  <si>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</si>
  <si>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</si>
  <si>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</si>
  <si>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</si>
  <si>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</si>
  <si>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</si>
  <si>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</si>
  <si>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</si>
  <si>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</si>
  <si>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</si>
  <si>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</si>
  <si>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</si>
  <si>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</si>
  <si>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</si>
  <si>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</si>
  <si>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</si>
  <si>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</si>
  <si>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</si>
  <si>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</si>
  <si>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</si>
  <si>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</si>
  <si>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</si>
  <si>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</si>
  <si>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</si>
  <si>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</si>
  <si>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</si>
  <si>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</si>
  <si>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</si>
  <si>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</si>
  <si>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</si>
  <si>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</si>
  <si>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</si>
  <si>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</si>
  <si>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</si>
  <si>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</si>
  <si>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</si>
  <si>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</si>
  <si>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</si>
  <si>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</si>
  <si>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</si>
  <si>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</si>
  <si>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</si>
  <si>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</si>
  <si>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</si>
  <si>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</si>
  <si>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</si>
  <si>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</si>
  <si>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</si>
  <si>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</si>
  <si>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</si>
  <si>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</si>
  <si>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</si>
  <si>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</si>
  <si>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</si>
  <si>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</si>
  <si>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</si>
  <si>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</si>
  <si>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</si>
  <si>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</si>
  <si>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</si>
  <si>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</si>
  <si>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</si>
  <si>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</si>
  <si>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</si>
  <si>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</si>
  <si>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</si>
  <si>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</si>
  <si>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</si>
  <si>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</si>
  <si>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</si>
  <si>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</si>
  <si>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</si>
  <si>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</si>
  <si>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</si>
  <si>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</si>
  <si>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</si>
  <si>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</si>
  <si>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</si>
  <si>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</si>
  <si>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</si>
  <si>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</si>
  <si>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</si>
  <si>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</si>
  <si>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</si>
  <si>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</si>
  <si>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</si>
  <si>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</si>
  <si>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</si>
  <si>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</si>
  <si>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</si>
  <si>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</si>
  <si>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</si>
  <si>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</si>
  <si>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</si>
  <si>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</si>
  <si>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</si>
  <si>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</si>
  <si>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</si>
  <si>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</si>
  <si>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</si>
  <si>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</si>
  <si>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</si>
  <si>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</si>
  <si>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</si>
  <si>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</si>
  <si>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</si>
  <si>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</si>
  <si>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</si>
  <si>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</si>
  <si>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</si>
  <si>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</si>
  <si>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</si>
  <si>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</si>
  <si>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</si>
  <si>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</si>
  <si>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</si>
  <si>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</si>
  <si>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</si>
  <si>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</si>
  <si>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</si>
  <si>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</si>
  <si>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</si>
  <si>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</si>
  <si>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</si>
  <si>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</si>
  <si>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</si>
  <si>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</si>
  <si>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</si>
  <si>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</si>
  <si>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</si>
  <si>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</si>
  <si>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</si>
  <si>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</si>
  <si>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</si>
  <si>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</si>
  <si>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</si>
  <si>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</si>
  <si>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</si>
  <si>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</si>
  <si>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</si>
  <si>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</si>
  <si>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</si>
  <si>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</si>
  <si>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</si>
  <si>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</si>
  <si>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</si>
  <si>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</si>
  <si>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</si>
  <si>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</si>
  <si>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</si>
  <si>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</si>
  <si>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</si>
  <si>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</si>
  <si>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</si>
  <si>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</si>
  <si>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</si>
  <si>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</si>
  <si>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</si>
  <si>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</si>
  <si>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</si>
  <si>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</si>
  <si>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</si>
  <si>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</si>
  <si>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</si>
  <si>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</si>
  <si>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</si>
  <si>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</si>
  <si>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</si>
  <si>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</si>
  <si>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</si>
  <si>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</si>
  <si>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</si>
  <si>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</si>
  <si>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</si>
  <si>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</si>
  <si>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</si>
  <si>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</si>
  <si>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</si>
  <si>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</si>
  <si>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</si>
  <si>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</si>
  <si>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</si>
  <si>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</si>
  <si>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</si>
  <si>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</si>
  <si>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</si>
  <si>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</si>
  <si>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</si>
  <si>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</si>
  <si>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</si>
  <si>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</si>
  <si>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</si>
  <si>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</si>
  <si>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</si>
  <si>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</si>
  <si>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</si>
  <si>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</si>
  <si>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</si>
  <si>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</si>
  <si>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</si>
  <si>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</si>
  <si>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</si>
  <si>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</si>
  <si>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</si>
  <si>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</si>
  <si>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</si>
  <si>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</si>
  <si>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</si>
  <si>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</si>
  <si>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</si>
  <si>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</si>
  <si>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</si>
  <si>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</si>
  <si>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</si>
  <si>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</si>
  <si>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</si>
  <si>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</si>
  <si>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</si>
  <si>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</si>
  <si>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</si>
  <si>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</si>
  <si>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</si>
  <si>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</si>
  <si>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</si>
  <si>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</si>
  <si>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</si>
  <si>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</si>
  <si>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</si>
  <si>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</si>
  <si>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</si>
  <si>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</si>
  <si>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</si>
  <si>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</si>
  <si>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</si>
  <si>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</si>
  <si>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</si>
  <si>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</si>
  <si>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</si>
  <si>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</si>
  <si>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</si>
  <si>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</si>
  <si>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</si>
  <si>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</si>
  <si>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</si>
  <si>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</si>
  <si>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</si>
  <si>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</si>
  <si>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</si>
  <si>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</si>
  <si>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</si>
  <si>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</si>
  <si>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</si>
  <si>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</si>
  <si>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</si>
  <si>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</si>
  <si>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</si>
  <si>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</si>
  <si>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</si>
  <si>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</si>
  <si>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</si>
  <si>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</si>
  <si>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</si>
  <si>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</si>
  <si>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</si>
  <si>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</si>
  <si>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</si>
  <si>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</si>
  <si>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</si>
  <si>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</si>
  <si>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</si>
  <si>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</si>
  <si>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</si>
  <si>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</si>
  <si>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</si>
  <si>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</si>
  <si>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</si>
  <si>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</si>
  <si>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</si>
  <si>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</si>
  <si>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</si>
  <si>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</si>
  <si>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</si>
  <si>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</si>
  <si>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</si>
  <si>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</si>
  <si>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</si>
  <si>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</si>
  <si>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</si>
  <si>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</si>
  <si>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</si>
  <si>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</si>
  <si>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</si>
  <si>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</si>
  <si>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</si>
  <si>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</si>
  <si>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</si>
  <si>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</si>
  <si>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</si>
  <si>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</si>
  <si>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</si>
  <si>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</si>
  <si>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</si>
  <si>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</si>
  <si>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</si>
  <si>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</si>
  <si>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</si>
  <si>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</si>
  <si>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</si>
  <si>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</si>
  <si>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</si>
  <si>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</si>
  <si>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</si>
  <si>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</si>
  <si>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</si>
  <si>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</si>
  <si>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</si>
  <si>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</si>
  <si>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</si>
  <si>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</si>
  <si>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</si>
  <si>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</si>
  <si>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</si>
  <si>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</si>
  <si>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</si>
  <si>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</si>
  <si>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</si>
  <si>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</si>
  <si>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</si>
  <si>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</si>
  <si>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</si>
  <si>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</si>
  <si>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</si>
  <si>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</si>
  <si>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</si>
  <si>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</si>
  <si>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</si>
  <si>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</si>
  <si>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</si>
  <si>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</si>
  <si>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</si>
  <si>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</si>
  <si>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</si>
  <si>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</si>
  <si>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</si>
  <si>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</si>
  <si>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</si>
  <si>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</si>
  <si>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</si>
  <si>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</si>
  <si>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</si>
  <si>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</si>
  <si>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</si>
  <si>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</si>
  <si>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</si>
  <si>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</si>
  <si>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</si>
  <si>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</si>
  <si>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</si>
  <si>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</si>
  <si>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</si>
  <si>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</si>
  <si>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</si>
  <si>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</si>
  <si>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</si>
  <si>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</si>
  <si>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</si>
  <si>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</si>
  <si>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</si>
  <si>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</si>
  <si>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</si>
  <si>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</si>
  <si>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</si>
  <si>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</si>
  <si>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</si>
  <si>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</si>
  <si>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</si>
  <si>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</si>
  <si>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</si>
  <si>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</si>
  <si>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</si>
  <si>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</si>
  <si>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</si>
  <si>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</si>
  <si>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</si>
  <si>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</si>
  <si>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</si>
  <si>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</si>
  <si>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</si>
  <si>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</si>
  <si>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</si>
  <si>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</si>
  <si>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</si>
  <si>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</si>
  <si>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</si>
  <si>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</si>
  <si>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</si>
  <si>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</si>
  <si>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</si>
  <si>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</si>
  <si>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</si>
  <si>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</si>
  <si>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</si>
  <si>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</si>
  <si>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</si>
  <si>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</si>
  <si>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</si>
  <si>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</si>
  <si>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</si>
  <si>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</si>
  <si>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</si>
  <si>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</si>
  <si>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</si>
  <si>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</si>
  <si>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</si>
  <si>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</si>
  <si>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</si>
  <si>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</si>
  <si>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</si>
  <si>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</si>
  <si>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</si>
  <si>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</si>
  <si>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</si>
  <si>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</si>
  <si>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</si>
  <si>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</si>
  <si>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</si>
  <si>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</si>
  <si>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</si>
  <si>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</si>
  <si>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</si>
  <si>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</si>
  <si>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</si>
  <si>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</si>
  <si>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</si>
  <si>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</si>
  <si>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</si>
  <si>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</si>
  <si>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</si>
  <si>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</si>
  <si>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</si>
  <si>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</si>
  <si>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</si>
  <si>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</si>
  <si>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</si>
  <si>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</si>
  <si>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</si>
  <si>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</si>
  <si>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</si>
  <si>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</si>
  <si>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</si>
  <si>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</si>
  <si>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</si>
  <si>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</si>
  <si>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</si>
  <si>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</si>
  <si>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</si>
  <si>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</si>
  <si>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</si>
  <si>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</si>
  <si>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</si>
  <si>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</si>
  <si>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</si>
  <si>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</si>
  <si>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</si>
  <si>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</si>
  <si>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</si>
  <si>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</si>
  <si>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</si>
  <si>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</si>
  <si>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</si>
  <si>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</si>
  <si>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</si>
  <si>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</si>
  <si>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</si>
  <si>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</si>
  <si>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</si>
  <si>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</si>
  <si>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</si>
  <si>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</si>
  <si>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</si>
  <si>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</si>
  <si>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</si>
  <si>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</si>
  <si>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</si>
  <si>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</si>
  <si>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</si>
  <si>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</si>
  <si>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</si>
  <si>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</si>
  <si>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</si>
  <si>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</si>
  <si>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</si>
  <si>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</si>
  <si>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</si>
  <si>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</si>
  <si>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</si>
  <si>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</si>
  <si>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</si>
  <si>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</si>
  <si>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</si>
  <si>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</si>
  <si>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</si>
  <si>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</si>
  <si>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</si>
  <si>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</si>
  <si>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</si>
  <si>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</si>
  <si>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</si>
  <si>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</si>
  <si>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</si>
  <si>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</si>
  <si>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</si>
  <si>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</si>
  <si>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</si>
  <si>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</si>
  <si>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</si>
  <si>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</si>
  <si>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</si>
  <si>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</si>
  <si>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</si>
  <si>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</si>
  <si>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</si>
  <si>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</si>
  <si>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</si>
  <si>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</si>
  <si>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</si>
  <si>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</si>
  <si>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</si>
  <si>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</si>
  <si>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</si>
  <si>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</si>
  <si>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</si>
  <si>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</si>
  <si>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</si>
  <si>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</si>
  <si>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</si>
  <si>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</si>
  <si>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</si>
  <si>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</si>
  <si>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</si>
  <si>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</si>
  <si>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</si>
  <si>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</si>
  <si>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</si>
  <si>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</si>
  <si>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</si>
  <si>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</si>
  <si>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</si>
  <si>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</si>
  <si>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</si>
  <si>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</si>
  <si>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</si>
  <si>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</si>
  <si>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</si>
  <si>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</si>
  <si>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</si>
  <si>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</si>
  <si>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</si>
  <si>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</si>
  <si>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</si>
  <si>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</si>
  <si>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</si>
  <si>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</si>
  <si>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</si>
  <si>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</si>
  <si>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</si>
  <si>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</si>
  <si>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</si>
  <si>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</si>
  <si>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</si>
  <si>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</si>
  <si>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</si>
  <si>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</si>
  <si>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</si>
  <si>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</si>
  <si>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</si>
  <si>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</si>
  <si>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</si>
  <si>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</si>
  <si>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</si>
  <si>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</si>
  <si>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</si>
  <si>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</si>
  <si>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</si>
  <si>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</si>
  <si>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</si>
  <si>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</si>
  <si>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</si>
  <si>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</si>
  <si>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</si>
  <si>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</si>
  <si>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</si>
  <si>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</si>
  <si>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</si>
  <si>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</si>
  <si>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</si>
  <si>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</si>
  <si>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</si>
  <si>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</si>
  <si>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</si>
  <si>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</si>
  <si>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</si>
  <si>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</si>
  <si>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</si>
  <si>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</si>
  <si>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</si>
  <si>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</si>
  <si>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</si>
  <si>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</si>
  <si>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</si>
  <si>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</si>
  <si>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</si>
  <si>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</si>
  <si>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</si>
  <si>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</si>
  <si>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</si>
  <si>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</si>
  <si>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</si>
  <si>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</si>
  <si>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</si>
  <si>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</si>
  <si>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</si>
  <si>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</si>
  <si>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</si>
  <si>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</si>
  <si>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</si>
  <si>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</si>
  <si>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</si>
  <si>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</si>
  <si>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</si>
  <si>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</si>
  <si>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</si>
  <si>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</si>
  <si>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</si>
  <si>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</si>
  <si>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</si>
  <si>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</si>
  <si>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</si>
  <si>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</si>
  <si>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</si>
  <si>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</si>
  <si>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</si>
  <si>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</si>
  <si>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</si>
  <si>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</si>
  <si>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</si>
  <si>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</si>
  <si>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</si>
  <si>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</si>
  <si>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</si>
  <si>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</si>
  <si>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</si>
  <si>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</si>
  <si>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</si>
  <si>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</si>
  <si>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</si>
  <si>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</si>
  <si>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</si>
  <si>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</si>
  <si>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</si>
  <si>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</si>
  <si>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</si>
  <si>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</si>
  <si>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</si>
  <si>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</si>
  <si>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</si>
  <si>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</si>
  <si>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</si>
  <si>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</si>
  <si>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</si>
  <si>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</si>
  <si>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</si>
  <si>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</si>
  <si>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</si>
  <si>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</si>
  <si>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</si>
  <si>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</si>
  <si>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</si>
  <si>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</si>
  <si>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</si>
  <si>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</si>
  <si>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</si>
  <si>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</si>
  <si>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</si>
  <si>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</si>
  <si>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</si>
  <si>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</si>
  <si>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</si>
  <si>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</si>
  <si>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</si>
  <si>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</si>
  <si>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</si>
  <si>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</si>
  <si>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</si>
  <si>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</si>
  <si>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</si>
  <si>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</si>
  <si>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</si>
  <si>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</si>
  <si>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</si>
  <si>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</si>
  <si>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</si>
  <si>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</si>
  <si>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</si>
  <si>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</si>
  <si>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</si>
  <si>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</si>
  <si>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</si>
  <si>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</si>
  <si>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</si>
  <si>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</si>
  <si>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</si>
  <si>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</si>
  <si>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</si>
  <si>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</si>
  <si>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</si>
  <si>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</si>
  <si>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</si>
  <si>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</si>
  <si>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</si>
  <si>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</si>
  <si>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</si>
  <si>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</si>
  <si>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</si>
  <si>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</si>
  <si>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</si>
  <si>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</si>
  <si>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</si>
  <si>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</si>
  <si>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</si>
  <si>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</si>
  <si>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</si>
  <si>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</si>
  <si>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</si>
  <si>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</si>
  <si>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</si>
  <si>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</si>
  <si>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</si>
  <si>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</si>
  <si>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</si>
  <si>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</si>
  <si>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</si>
  <si>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</si>
  <si>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</si>
  <si>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</si>
  <si>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</si>
  <si>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</si>
  <si>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</si>
  <si>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</si>
  <si>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</si>
  <si>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</si>
  <si>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</si>
  <si>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</si>
  <si>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</si>
  <si>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</si>
  <si>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</si>
  <si>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</si>
  <si>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</si>
  <si>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</si>
  <si>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</si>
  <si>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</si>
  <si>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</si>
  <si>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</si>
  <si>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</si>
  <si>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</si>
  <si>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</si>
  <si>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</si>
  <si>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</si>
  <si>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</si>
  <si>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</si>
  <si>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</si>
  <si>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</si>
  <si>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</si>
  <si>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</si>
  <si>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</si>
  <si>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</si>
  <si>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</si>
  <si>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</si>
  <si>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</si>
  <si>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</si>
  <si>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</si>
  <si>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</si>
  <si>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</si>
  <si>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</si>
  <si>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</si>
  <si>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</si>
  <si>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</si>
  <si>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</si>
  <si>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</si>
  <si>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</si>
  <si>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</si>
  <si>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</si>
  <si>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</si>
  <si>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</si>
  <si>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</si>
  <si>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</si>
  <si>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</si>
  <si>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</si>
  <si>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</si>
  <si>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</si>
  <si>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</si>
  <si>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</si>
  <si>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</si>
  <si>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</si>
  <si>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</si>
  <si>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</si>
  <si>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</si>
  <si>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</si>
  <si>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</si>
  <si>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</si>
  <si>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</si>
  <si>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</si>
  <si>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</si>
  <si>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</si>
  <si>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</si>
  <si>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</si>
  <si>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</si>
  <si>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</si>
  <si>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</si>
  <si>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</si>
  <si>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</si>
  <si>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</si>
  <si>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</si>
  <si>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</si>
  <si>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</si>
  <si>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</si>
  <si>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</si>
  <si>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</si>
  <si>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</si>
  <si>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</si>
  <si>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</si>
  <si>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</si>
  <si>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</si>
  <si>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</si>
  <si>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</si>
  <si>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</si>
  <si>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</si>
  <si>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</si>
  <si>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</si>
  <si>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</si>
  <si>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</si>
  <si>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</si>
  <si>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</si>
  <si>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</si>
  <si>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</si>
  <si>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</si>
  <si>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</si>
  <si>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</si>
  <si>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</si>
  <si>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</si>
  <si>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</si>
  <si>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</si>
  <si>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</si>
  <si>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</si>
  <si>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</si>
  <si>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</si>
  <si>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</si>
  <si>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</si>
  <si>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</si>
  <si>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</si>
  <si>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</si>
  <si>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</si>
  <si>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</si>
  <si>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</si>
  <si>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</si>
  <si>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</si>
  <si>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</si>
  <si>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</si>
  <si>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</si>
  <si>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</si>
  <si>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</si>
  <si>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</si>
  <si>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</si>
  <si>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</si>
  <si>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</si>
  <si>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</si>
  <si>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</si>
  <si>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</si>
  <si>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</si>
  <si>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</si>
  <si>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</si>
  <si>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</si>
  <si>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</si>
  <si>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</si>
  <si>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</si>
  <si>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</si>
  <si>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</si>
  <si>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</si>
  <si>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</si>
  <si>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</si>
  <si>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</si>
  <si>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</si>
  <si>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</si>
  <si>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</si>
  <si>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</si>
  <si>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</si>
  <si>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</si>
  <si>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</si>
  <si>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</si>
  <si>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</si>
  <si>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</si>
  <si>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</si>
  <si>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</si>
  <si>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</si>
  <si>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</si>
  <si>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</si>
  <si>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</si>
  <si>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</si>
  <si>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</si>
  <si>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</si>
  <si>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</si>
  <si>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</si>
  <si>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</si>
  <si>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</si>
  <si>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</si>
  <si>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</si>
  <si>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</si>
  <si>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</si>
  <si>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</si>
  <si>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</si>
  <si>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</si>
  <si>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</si>
  <si>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</si>
  <si>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</si>
  <si>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</si>
  <si>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</si>
  <si>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</si>
  <si>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</si>
  <si>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</si>
  <si>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</si>
  <si>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</si>
  <si>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</si>
  <si>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</si>
  <si>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</si>
  <si>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</si>
  <si>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</si>
  <si>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</si>
  <si>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</si>
  <si>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</si>
  <si>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</si>
  <si>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</si>
  <si>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</si>
  <si>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</si>
  <si>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</si>
  <si>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</si>
  <si>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</si>
  <si>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</si>
  <si>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</si>
  <si>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</si>
  <si>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</si>
  <si>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</si>
  <si>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</si>
  <si>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</si>
  <si>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</si>
  <si>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</si>
  <si>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</si>
  <si>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</si>
  <si>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</si>
  <si>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</si>
  <si>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</si>
  <si>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</si>
  <si>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</si>
  <si>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</si>
  <si>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</si>
  <si>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</si>
  <si>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</si>
  <si>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</si>
  <si>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</si>
  <si>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</si>
  <si>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</si>
  <si>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</si>
  <si>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</si>
  <si>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</si>
  <si>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</si>
  <si>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</si>
  <si>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</si>
  <si>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</si>
  <si>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</si>
  <si>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</si>
  <si>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</si>
  <si>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</si>
  <si>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</si>
  <si>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</si>
  <si>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</si>
  <si>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</si>
  <si>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</si>
  <si>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</si>
  <si>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</si>
  <si>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</si>
  <si>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</si>
  <si>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</si>
  <si>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</si>
  <si>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</si>
  <si>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</si>
  <si>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</si>
  <si>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</si>
  <si>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</si>
  <si>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</si>
  <si>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</si>
  <si>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</si>
  <si>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</si>
  <si>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</si>
  <si>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</si>
  <si>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</si>
  <si>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</si>
  <si>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</si>
  <si>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</si>
  <si>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</si>
  <si>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</si>
  <si>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</si>
  <si>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</si>
  <si>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</si>
  <si>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</si>
  <si>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</si>
  <si>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</si>
  <si>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</si>
  <si>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</si>
  <si>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</si>
  <si>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</si>
  <si>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</si>
  <si>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</si>
  <si>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</si>
  <si>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</si>
  <si>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</si>
  <si>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</si>
  <si>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</si>
  <si>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</si>
  <si>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</si>
  <si>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</si>
  <si>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</si>
  <si>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</si>
  <si>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</si>
  <si>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</si>
  <si>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</si>
  <si>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</si>
  <si>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</si>
  <si>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</si>
  <si>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</si>
  <si>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</si>
  <si>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</si>
  <si>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</si>
  <si>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</si>
  <si>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</si>
  <si>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</si>
  <si>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</si>
  <si>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</si>
  <si>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</si>
  <si>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</si>
  <si>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</si>
  <si>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</si>
  <si>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</si>
  <si>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</si>
  <si>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</si>
  <si>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</si>
  <si>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</si>
  <si>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</si>
  <si>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</si>
  <si>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</si>
  <si>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</si>
  <si>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</si>
  <si>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</si>
  <si>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</si>
  <si>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</si>
  <si>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</si>
  <si>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</si>
  <si>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</si>
  <si>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</si>
  <si>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</si>
  <si>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</si>
  <si>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</si>
  <si>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</si>
  <si>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</si>
  <si>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</si>
  <si>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</si>
  <si>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</si>
  <si>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</si>
  <si>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</si>
  <si>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</si>
  <si>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</si>
  <si>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</si>
  <si>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</si>
  <si>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</si>
  <si>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</si>
  <si>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</si>
  <si>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</si>
  <si>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</si>
  <si>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</si>
  <si>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</si>
  <si>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</si>
  <si>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</si>
  <si>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</si>
  <si>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</si>
  <si>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</si>
  <si>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</si>
  <si>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</si>
  <si>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</si>
  <si>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</si>
  <si>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</si>
  <si>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</si>
  <si>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</si>
  <si>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</si>
  <si>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</si>
  <si>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</si>
  <si>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</si>
  <si>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</si>
  <si>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</si>
  <si>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</si>
  <si>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</si>
  <si>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</si>
  <si>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</si>
  <si>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</si>
  <si>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</si>
  <si>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</si>
  <si>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</si>
  <si>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</si>
  <si>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</si>
  <si>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</si>
  <si>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</si>
  <si>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</si>
  <si>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</si>
  <si>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</si>
  <si>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</si>
  <si>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</si>
  <si>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</si>
  <si>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</si>
  <si>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</si>
  <si>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</si>
  <si>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</si>
  <si>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</si>
  <si>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</si>
  <si>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</si>
  <si>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</si>
  <si>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</si>
  <si>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</si>
  <si>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</si>
  <si>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</si>
  <si>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</si>
  <si>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</si>
  <si>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</si>
  <si>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</si>
  <si>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</si>
  <si>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</si>
  <si>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</si>
  <si>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</si>
  <si>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</si>
  <si>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</si>
  <si>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</si>
  <si>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</si>
  <si>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</si>
  <si>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</si>
  <si>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</si>
  <si>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</si>
  <si>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</si>
  <si>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</si>
  <si>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</si>
  <si>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</si>
  <si>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</si>
  <si>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</si>
  <si>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</si>
  <si>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</si>
  <si>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</si>
  <si>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</si>
  <si>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</si>
  <si>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</si>
  <si>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</si>
  <si>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</si>
  <si>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</si>
  <si>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</si>
  <si>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</si>
  <si>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</si>
  <si>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</si>
  <si>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</si>
  <si>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</si>
  <si>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</si>
  <si>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</si>
  <si>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</si>
  <si>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</si>
  <si>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</si>
  <si>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</si>
  <si>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</si>
  <si>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</si>
  <si>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</si>
  <si>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</si>
  <si>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</si>
  <si>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</si>
  <si>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</si>
  <si>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</si>
  <si>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</si>
  <si>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</si>
  <si>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</si>
  <si>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</si>
  <si>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</si>
  <si>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</si>
  <si>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</si>
  <si>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</si>
  <si>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</si>
  <si>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</si>
  <si>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</si>
  <si>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</si>
  <si>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</si>
  <si>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</si>
  <si>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</si>
  <si>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</si>
  <si>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</si>
  <si>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</si>
  <si>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</si>
  <si>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</si>
  <si>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</si>
  <si>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</si>
  <si>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</si>
  <si>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</si>
  <si>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</si>
  <si>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</si>
  <si>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</si>
  <si>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</si>
  <si>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</si>
  <si>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</si>
  <si>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</si>
  <si>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</si>
  <si>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</si>
  <si>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</si>
  <si>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</si>
  <si>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</si>
  <si>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</si>
  <si>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</si>
  <si>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</si>
  <si>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</si>
  <si>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</si>
  <si>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</si>
  <si>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</si>
  <si>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</si>
  <si>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</si>
  <si>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</si>
  <si>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</si>
  <si>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</si>
  <si>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</si>
  <si>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</si>
  <si>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</si>
  <si>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</si>
  <si>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</si>
  <si>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</si>
  <si>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</si>
  <si>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</si>
  <si>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</si>
  <si>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</si>
  <si>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</si>
  <si>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</si>
  <si>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</si>
  <si>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</si>
  <si>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</si>
  <si>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</si>
  <si>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</si>
  <si>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</si>
  <si>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</si>
  <si>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</si>
  <si>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</si>
  <si>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</si>
  <si>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</si>
  <si>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</si>
  <si>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</si>
  <si>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</si>
  <si>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</si>
  <si>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</si>
  <si>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</si>
  <si>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</si>
  <si>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</si>
  <si>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</si>
  <si>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</si>
  <si>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</si>
  <si>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</si>
  <si>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</si>
  <si>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</si>
  <si>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</si>
  <si>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</si>
  <si>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</si>
  <si>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</si>
  <si>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</si>
  <si>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</si>
  <si>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</si>
  <si>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</si>
  <si>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</si>
  <si>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</si>
  <si>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</si>
  <si>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</si>
  <si>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</si>
  <si>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</si>
  <si>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</si>
  <si>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</si>
  <si>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</si>
  <si>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</si>
  <si>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</si>
  <si>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</si>
  <si>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</si>
  <si>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</si>
  <si>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</si>
  <si>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</si>
  <si>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</si>
  <si>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</si>
  <si>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</si>
  <si>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</si>
  <si>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</si>
  <si>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</si>
  <si>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</si>
  <si>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</si>
  <si>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</si>
  <si>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</si>
  <si>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</si>
  <si>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</si>
  <si>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</si>
  <si>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</si>
  <si>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</si>
  <si>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</si>
  <si>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</si>
  <si>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</si>
  <si>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</si>
  <si>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</si>
  <si>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</si>
  <si>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</si>
  <si>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</si>
  <si>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</si>
  <si>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</si>
  <si>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</si>
  <si>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</si>
  <si>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</si>
  <si>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</si>
  <si>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</si>
  <si>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</si>
  <si>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</si>
  <si>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</si>
  <si>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</si>
  <si>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</si>
  <si>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</si>
  <si>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</si>
  <si>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</si>
  <si>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</si>
  <si>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</si>
  <si>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</si>
  <si>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</si>
  <si>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</si>
  <si>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</si>
  <si>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</si>
  <si>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</si>
  <si>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</si>
  <si>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</si>
  <si>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</si>
  <si>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</si>
  <si>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</si>
  <si>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</si>
  <si>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</si>
  <si>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</si>
  <si>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</si>
  <si>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</si>
  <si>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</si>
  <si>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</si>
  <si>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</si>
  <si>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</si>
  <si>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</si>
  <si>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</si>
  <si>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</si>
  <si>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</si>
  <si>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</si>
  <si>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</si>
  <si>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</si>
  <si>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</si>
  <si>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</si>
  <si>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</si>
  <si>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</si>
  <si>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</si>
  <si>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</si>
  <si>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</si>
  <si>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</si>
  <si>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</si>
  <si>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</si>
  <si>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</si>
  <si>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</si>
  <si>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</si>
  <si>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</si>
  <si>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</si>
  <si>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</si>
  <si>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</si>
  <si>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</si>
  <si>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</si>
  <si>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</si>
  <si>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</si>
  <si>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</si>
  <si>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</si>
  <si>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</si>
  <si>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</si>
  <si>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</si>
  <si>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</si>
  <si>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</si>
  <si>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</si>
  <si>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</si>
  <si>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</si>
  <si>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</si>
  <si>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</si>
  <si>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</si>
  <si>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</si>
  <si>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</si>
  <si>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</si>
  <si>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</si>
  <si>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</si>
  <si>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</si>
  <si>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</si>
  <si>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</si>
  <si>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</si>
  <si>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</si>
  <si>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</si>
  <si>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</si>
  <si>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</si>
  <si>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</si>
  <si>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</si>
  <si>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</si>
  <si>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</si>
  <si>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</si>
  <si>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</si>
  <si>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</si>
  <si>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</si>
  <si>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</si>
  <si>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</si>
  <si>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</si>
  <si>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</si>
  <si>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</si>
  <si>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</si>
  <si>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</si>
  <si>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</si>
  <si>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</si>
  <si>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</si>
  <si>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</si>
  <si>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</si>
  <si>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</si>
  <si>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</si>
  <si>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</si>
  <si>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</si>
  <si>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</si>
  <si>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</si>
  <si>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</si>
  <si>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</si>
  <si>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</si>
  <si>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</si>
  <si>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</si>
  <si>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</si>
  <si>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</si>
  <si>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</si>
  <si>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</si>
  <si>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</si>
  <si>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</si>
  <si>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</si>
  <si>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</si>
  <si>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</si>
  <si>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</si>
  <si>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</si>
  <si>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</si>
  <si>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</si>
  <si>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</si>
  <si>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</si>
  <si>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</si>
  <si>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</si>
  <si>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</si>
  <si>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</si>
  <si>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</si>
  <si>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</si>
  <si>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</si>
  <si>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</si>
  <si>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</si>
  <si>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</si>
  <si>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</si>
  <si>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</si>
  <si>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</si>
  <si>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</si>
  <si>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</si>
  <si>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</si>
  <si>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</si>
  <si>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</si>
  <si>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</si>
  <si>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</si>
  <si>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</si>
  <si>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</si>
  <si>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</si>
  <si>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</si>
  <si>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</si>
  <si>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</si>
  <si>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</si>
  <si>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</si>
  <si>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</si>
  <si>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</si>
  <si>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</si>
  <si>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</si>
  <si>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</si>
  <si>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</si>
  <si>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</si>
  <si>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</si>
  <si>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</si>
  <si>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</si>
  <si>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</si>
  <si>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</si>
  <si>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</si>
  <si>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</si>
  <si>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</si>
  <si>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</si>
  <si>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</si>
  <si>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</si>
  <si>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</si>
  <si>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</si>
  <si>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</si>
  <si>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</si>
  <si>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</si>
  <si>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</si>
  <si>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</si>
  <si>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</si>
  <si>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</si>
  <si>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</si>
  <si>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</si>
  <si>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</si>
  <si>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</si>
  <si>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</si>
  <si>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</si>
  <si>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</si>
  <si>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</si>
  <si>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</si>
  <si>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</si>
  <si>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</si>
  <si>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</si>
  <si>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</si>
  <si>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</si>
  <si>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</si>
  <si>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</si>
  <si>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</si>
  <si>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</si>
  <si>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</si>
  <si>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</si>
  <si>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</si>
  <si>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</si>
  <si>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</si>
  <si>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</si>
  <si>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</si>
  <si>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</si>
  <si>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</si>
  <si>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</si>
  <si>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</si>
  <si>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</si>
  <si>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</si>
  <si>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</si>
  <si>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</si>
  <si>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</si>
  <si>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</si>
  <si>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</si>
  <si>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</si>
  <si>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</si>
  <si>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</si>
  <si>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</si>
  <si>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</si>
  <si>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</si>
  <si>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</si>
  <si>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</si>
  <si>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</si>
  <si>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</si>
  <si>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</si>
  <si>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</si>
  <si>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</si>
  <si>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</si>
  <si>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</si>
  <si>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</si>
  <si>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</si>
  <si>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</si>
  <si>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</si>
  <si>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</si>
  <si>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</si>
  <si>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</si>
  <si>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</si>
  <si>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</si>
  <si>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</si>
  <si>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</si>
  <si>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</si>
  <si>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</si>
  <si>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</si>
  <si>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</si>
  <si>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</si>
  <si>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</si>
  <si>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</si>
  <si>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</si>
  <si>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</si>
  <si>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</si>
  <si>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</si>
  <si>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</si>
  <si>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</si>
  <si>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</si>
  <si>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</si>
  <si>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</si>
  <si>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</si>
  <si>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</si>
  <si>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</si>
  <si>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</si>
  <si>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</si>
  <si>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</si>
  <si>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</si>
  <si>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</si>
  <si>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</si>
  <si>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</si>
  <si>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</si>
  <si>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</si>
  <si>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</si>
  <si>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</si>
  <si>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</si>
  <si>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</si>
  <si>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</si>
  <si>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</si>
  <si>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</si>
  <si>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</si>
  <si>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</si>
  <si>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</si>
  <si>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</si>
  <si>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</si>
  <si>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</si>
  <si>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</si>
  <si>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</si>
  <si>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</si>
  <si>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</si>
  <si>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</si>
  <si>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</si>
  <si>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</si>
  <si>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</si>
  <si>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</si>
  <si>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</si>
  <si>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</si>
  <si>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</si>
  <si>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</si>
  <si>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</si>
  <si>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</si>
  <si>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</si>
  <si>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</si>
  <si>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</si>
  <si>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</si>
  <si>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</si>
  <si>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</si>
  <si>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</si>
  <si>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</si>
  <si>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</si>
  <si>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</si>
  <si>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</si>
  <si>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</si>
  <si>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</si>
  <si>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</si>
  <si>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</si>
  <si>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</si>
  <si>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</si>
  <si>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</si>
  <si>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</si>
  <si>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</si>
  <si>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</si>
  <si>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</si>
  <si>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</si>
  <si>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</si>
  <si>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</si>
  <si>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</si>
  <si>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</si>
  <si>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</si>
  <si>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</si>
  <si>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</si>
  <si>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</si>
  <si>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</si>
  <si>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</si>
  <si>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</si>
  <si>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</si>
  <si>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</si>
  <si>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</si>
  <si>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</si>
  <si>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</si>
  <si>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</si>
  <si>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</si>
  <si>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</si>
  <si>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</si>
  <si>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</si>
  <si>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</si>
  <si>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</si>
  <si>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</si>
  <si>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</si>
  <si>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</si>
  <si>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</si>
  <si>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</si>
  <si>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</si>
  <si>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</si>
  <si>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</si>
  <si>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</si>
  <si>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</si>
  <si>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</si>
  <si>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</si>
  <si>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</si>
  <si>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</si>
  <si>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</si>
  <si>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</si>
  <si>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</si>
  <si>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</si>
  <si>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</si>
  <si>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</si>
  <si>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</si>
  <si>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</si>
  <si>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</si>
  <si>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</si>
  <si>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</si>
  <si>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</si>
  <si>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</si>
  <si>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</si>
  <si>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</si>
  <si>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</si>
  <si>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</si>
  <si>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</si>
  <si>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</si>
  <si>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</si>
  <si>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</si>
  <si>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</si>
  <si>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</si>
  <si>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</si>
  <si>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</si>
  <si>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</si>
  <si>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</si>
  <si>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</si>
  <si>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</si>
  <si>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</si>
  <si>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</si>
  <si>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</si>
  <si>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</si>
  <si>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</si>
  <si>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</si>
  <si>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</si>
  <si>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</si>
  <si>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</si>
  <si>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</si>
  <si>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</si>
  <si>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</si>
  <si>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</si>
  <si>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</si>
  <si>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</si>
  <si>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</si>
  <si>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</si>
  <si>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</si>
  <si>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</si>
  <si>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</si>
  <si>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</si>
  <si>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</si>
  <si>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</si>
  <si>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</si>
  <si>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</si>
  <si>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</si>
  <si>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</si>
  <si>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</si>
  <si>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</si>
  <si>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</si>
  <si>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</si>
  <si>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</si>
  <si>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</si>
  <si>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</si>
  <si>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</si>
  <si>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</si>
  <si>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</si>
  <si>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</si>
  <si>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</si>
  <si>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</si>
  <si>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</si>
  <si>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</si>
  <si>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</si>
  <si>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</si>
  <si>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</si>
  <si>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</si>
  <si>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</si>
  <si>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</si>
  <si>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</si>
  <si>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</si>
  <si>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</si>
  <si>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</si>
  <si>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</si>
  <si>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</si>
  <si>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</si>
  <si>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</si>
  <si>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</si>
  <si>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</si>
  <si>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</si>
  <si>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</si>
  <si>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</si>
  <si>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</si>
  <si>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</si>
  <si>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</si>
  <si>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</si>
  <si>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</si>
  <si>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</si>
  <si>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</si>
  <si>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</si>
  <si>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</si>
  <si>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</si>
  <si>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</si>
  <si>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</si>
  <si>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</si>
  <si>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</si>
  <si>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</si>
  <si>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</si>
  <si>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</si>
  <si>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</si>
  <si>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</si>
  <si>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</si>
  <si>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</si>
  <si>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</si>
  <si>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</si>
  <si>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</si>
  <si>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</si>
  <si>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</si>
  <si>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</si>
  <si>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</si>
  <si>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</si>
  <si>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</si>
  <si>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</si>
  <si>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</si>
  <si>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</si>
  <si>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</si>
  <si>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</si>
  <si>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</si>
  <si>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</si>
  <si>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</si>
  <si>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</si>
  <si>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</si>
  <si>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</si>
  <si>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</si>
  <si>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</si>
  <si>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</si>
  <si>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</si>
  <si>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</si>
  <si>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</si>
  <si>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</si>
  <si>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</si>
  <si>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</si>
  <si>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</si>
  <si>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</si>
  <si>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</si>
  <si>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</si>
  <si>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</si>
  <si>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</si>
  <si>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</si>
  <si>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</si>
  <si>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</si>
  <si>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</si>
  <si>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</si>
  <si>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</si>
  <si>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</si>
  <si>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</si>
  <si>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</si>
  <si>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</si>
  <si>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</si>
  <si>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</si>
  <si>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</si>
  <si>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</si>
  <si>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</si>
  <si>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</si>
  <si>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</si>
  <si>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</si>
  <si>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</si>
  <si>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</si>
  <si>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</si>
  <si>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</si>
  <si>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</si>
  <si>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</si>
  <si>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</si>
  <si>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</si>
  <si>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</si>
  <si>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</si>
  <si>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</si>
  <si>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</si>
  <si>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</si>
  <si>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</si>
  <si>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</si>
  <si>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</si>
  <si>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</si>
  <si>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</si>
  <si>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</si>
  <si>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</si>
  <si>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</si>
  <si>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</si>
  <si>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</si>
  <si>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</si>
  <si>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</si>
  <si>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</si>
  <si>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</si>
  <si>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</si>
  <si>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</si>
  <si>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</si>
  <si>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</si>
  <si>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</si>
  <si>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</si>
  <si>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</si>
  <si>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</si>
  <si>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</si>
  <si>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</si>
  <si>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</si>
  <si>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</si>
  <si>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</si>
  <si>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</si>
  <si>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</si>
  <si>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</si>
  <si>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</si>
  <si>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</si>
  <si>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</si>
  <si>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</si>
  <si>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</si>
  <si>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</si>
  <si>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</si>
  <si>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</si>
  <si>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</si>
  <si>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</si>
  <si>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</si>
  <si>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</si>
  <si>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</si>
  <si>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</si>
  <si>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</si>
  <si>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</si>
  <si>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</si>
  <si>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</si>
  <si>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</si>
  <si>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</si>
  <si>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</si>
  <si>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</si>
  <si>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</si>
  <si>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</si>
  <si>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</si>
  <si>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</si>
  <si>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</si>
  <si>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</si>
  <si>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</si>
  <si>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</si>
  <si>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</si>
  <si>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</si>
  <si>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</si>
  <si>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</si>
  <si>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</si>
  <si>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</si>
  <si>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</si>
  <si>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</si>
  <si>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</si>
  <si>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</si>
  <si>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</si>
  <si>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</si>
  <si>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</si>
  <si>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</si>
  <si>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</si>
  <si>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</si>
  <si>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</si>
  <si>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</si>
  <si>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</si>
  <si>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</si>
  <si>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</si>
  <si>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</si>
  <si>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</si>
  <si>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</si>
  <si>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</si>
  <si>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</si>
  <si>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</si>
  <si>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</si>
  <si>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</si>
  <si>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</si>
  <si>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</si>
  <si>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</si>
  <si>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</si>
  <si>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</si>
  <si>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</si>
  <si>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</si>
  <si>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</si>
  <si>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</si>
  <si>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</si>
  <si>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</si>
  <si>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</si>
  <si>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</si>
  <si>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</si>
  <si>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</si>
  <si>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</si>
  <si>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</si>
  <si>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</si>
  <si>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</si>
  <si>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</si>
  <si>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</si>
  <si>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</si>
  <si>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</si>
  <si>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</si>
  <si>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</si>
  <si>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</si>
  <si>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</si>
  <si>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</si>
  <si>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</si>
  <si>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</si>
  <si>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</si>
  <si>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</si>
  <si>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</si>
  <si>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</si>
  <si>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</si>
  <si>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</si>
  <si>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</si>
  <si>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</si>
  <si>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</si>
  <si>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</si>
  <si>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</si>
  <si>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</si>
  <si>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</si>
  <si>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</si>
  <si>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</si>
  <si>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</si>
  <si>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</si>
  <si>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</si>
  <si>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</si>
  <si>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</si>
  <si>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</si>
  <si>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</si>
  <si>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</si>
  <si>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</si>
  <si>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</si>
  <si>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</si>
  <si>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</si>
  <si>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</si>
  <si>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</si>
  <si>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</si>
  <si>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</si>
  <si>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</si>
  <si>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</si>
  <si>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</si>
  <si>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</si>
  <si>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</si>
  <si>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</si>
  <si>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</si>
  <si>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</si>
  <si>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</si>
  <si>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</si>
  <si>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</si>
  <si>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</si>
  <si>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</si>
  <si>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</si>
  <si>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</si>
  <si>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</si>
  <si>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</si>
  <si>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</si>
  <si>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</si>
  <si>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</si>
  <si>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</si>
  <si>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</si>
  <si>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</si>
  <si>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</si>
  <si>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</si>
  <si>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</si>
  <si>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</si>
  <si>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</si>
  <si>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</si>
  <si>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</si>
  <si>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</si>
  <si>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</si>
  <si>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</si>
  <si>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</si>
  <si>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</si>
  <si>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</si>
  <si>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</si>
  <si>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</si>
  <si>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</si>
  <si>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</si>
  <si>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</si>
  <si>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</si>
  <si>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</si>
  <si>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</si>
  <si>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</si>
  <si>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</si>
  <si>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</si>
  <si>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</si>
  <si>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</si>
  <si>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</si>
  <si>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</si>
  <si>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</si>
  <si>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</si>
  <si>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</si>
  <si>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</si>
  <si>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</si>
  <si>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</si>
  <si>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</si>
  <si>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</si>
  <si>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</si>
  <si>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</si>
  <si>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</si>
  <si>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</si>
  <si>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</si>
  <si>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</si>
  <si>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</si>
  <si>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</si>
  <si>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</si>
  <si>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</si>
  <si>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</si>
  <si>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</si>
  <si>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</si>
  <si>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</si>
  <si>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</si>
  <si>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</si>
  <si>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</si>
  <si>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</si>
  <si>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</si>
  <si>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</si>
  <si>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</si>
  <si>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</si>
  <si>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</si>
  <si>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</si>
  <si>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</si>
  <si>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</si>
  <si>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</si>
  <si>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</si>
  <si>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</si>
  <si>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</si>
  <si>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</si>
  <si>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</si>
  <si>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</si>
  <si>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</si>
  <si>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</si>
  <si>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</si>
  <si>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</si>
  <si>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</si>
  <si>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</si>
  <si>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</si>
  <si>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</si>
  <si>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</si>
  <si>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</si>
  <si>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</si>
  <si>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</si>
  <si>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</si>
  <si>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</si>
  <si>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</si>
  <si>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</si>
  <si>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</si>
  <si>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</si>
  <si>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</si>
  <si>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</si>
  <si>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</si>
  <si>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</si>
  <si>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</si>
  <si>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</si>
  <si>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</si>
  <si>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</si>
  <si>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</si>
  <si>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</si>
  <si>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</si>
  <si>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</si>
  <si>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</si>
  <si>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</si>
  <si>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</si>
  <si>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</si>
  <si>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</si>
  <si>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</si>
  <si>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</si>
  <si>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</si>
  <si>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</si>
  <si>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</si>
  <si>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</si>
  <si>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</si>
  <si>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</si>
  <si>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</si>
  <si>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</si>
  <si>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</si>
  <si>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</si>
  <si>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</si>
  <si>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</si>
  <si>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</si>
  <si>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</si>
  <si>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</si>
  <si>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</si>
  <si>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</si>
  <si>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</si>
  <si>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</si>
  <si>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</si>
  <si>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</si>
  <si>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</si>
  <si>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</si>
  <si>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</si>
  <si>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</si>
  <si>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</si>
  <si>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</si>
  <si>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</si>
  <si>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</si>
  <si>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</si>
  <si>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</si>
  <si>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</si>
  <si>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</si>
  <si>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</si>
  <si>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</si>
  <si>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</si>
  <si>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</si>
  <si>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</si>
  <si>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</si>
  <si>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</si>
  <si>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</si>
  <si>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</si>
  <si>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</si>
  <si>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</si>
  <si>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</si>
  <si>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</si>
  <si>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</si>
  <si>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</si>
  <si>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</si>
  <si>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</si>
  <si>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</si>
  <si>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</si>
  <si>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</si>
  <si>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</si>
  <si>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</si>
  <si>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</si>
  <si>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</si>
  <si>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</si>
  <si>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</si>
  <si>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</si>
  <si>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</si>
  <si>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</si>
  <si>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</si>
  <si>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</si>
  <si>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</si>
  <si>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</si>
  <si>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</si>
  <si>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</si>
  <si>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</si>
  <si>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</si>
  <si>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</si>
  <si>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</si>
  <si>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</si>
  <si>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</si>
  <si>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</si>
  <si>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</si>
  <si>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</si>
  <si>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</si>
  <si>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</si>
  <si>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</si>
  <si>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</si>
  <si>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</si>
  <si>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</si>
  <si>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</si>
  <si>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</si>
  <si>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</si>
  <si>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</si>
  <si>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</si>
  <si>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</si>
  <si>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</si>
  <si>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</si>
  <si>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</si>
  <si>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</si>
  <si>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</si>
  <si>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</si>
  <si>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</si>
  <si>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</si>
  <si>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</si>
  <si>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</si>
  <si>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</si>
  <si>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</si>
  <si>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</si>
  <si>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</si>
  <si>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</si>
  <si>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</si>
  <si>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</si>
  <si>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</si>
  <si>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</si>
  <si>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</si>
  <si>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</si>
  <si>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</si>
  <si>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</si>
  <si>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</si>
  <si>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</si>
  <si>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</si>
  <si>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</si>
  <si>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</si>
  <si>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</si>
  <si>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</si>
  <si>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</si>
  <si>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</si>
  <si>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</si>
  <si>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</si>
  <si>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</si>
  <si>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</si>
  <si>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</si>
  <si>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</si>
  <si>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</si>
  <si>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</si>
  <si>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</si>
  <si>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</si>
  <si>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</si>
  <si>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</si>
  <si>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</si>
  <si>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</si>
  <si>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</si>
  <si>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</si>
  <si>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</si>
  <si>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</si>
  <si>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</si>
  <si>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</si>
  <si>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</si>
  <si>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</si>
  <si>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</si>
  <si>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</si>
  <si>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</si>
  <si>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</si>
  <si>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</si>
  <si>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</si>
  <si>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</si>
  <si>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</si>
  <si>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</si>
  <si>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</si>
  <si>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</si>
  <si>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</si>
  <si>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</si>
  <si>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</si>
  <si>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</si>
  <si>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</si>
  <si>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</si>
  <si>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</si>
  <si>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</si>
  <si>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</si>
  <si>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</si>
  <si>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</si>
  <si>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</si>
  <si>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</si>
  <si>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</si>
  <si>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</si>
  <si>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</si>
  <si>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</si>
  <si>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</si>
  <si>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</si>
  <si>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</si>
  <si>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</si>
  <si>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</si>
  <si>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</si>
  <si>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</si>
  <si>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</si>
  <si>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</si>
  <si>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</si>
  <si>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</si>
  <si>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</si>
  <si>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</si>
  <si>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</si>
  <si>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</si>
  <si>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</si>
  <si>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</si>
  <si>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</si>
  <si>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</si>
  <si>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</si>
  <si>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</si>
  <si>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</si>
  <si>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</si>
  <si>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</si>
  <si>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</si>
  <si>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</si>
  <si>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</si>
  <si>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</si>
  <si>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</si>
  <si>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</si>
  <si>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</si>
  <si>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</si>
  <si>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</si>
  <si>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</si>
  <si>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</si>
  <si>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</si>
  <si>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</si>
  <si>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</si>
  <si>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</si>
  <si>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</si>
  <si>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</si>
  <si>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</si>
  <si>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</si>
  <si>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</si>
  <si>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</si>
  <si>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</si>
  <si>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</si>
  <si>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</si>
  <si>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</si>
  <si>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</si>
  <si>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</si>
  <si>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</si>
  <si>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</si>
  <si>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</si>
  <si>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</si>
  <si>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</si>
  <si>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</si>
  <si>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</si>
  <si>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</si>
  <si>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</si>
  <si>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</si>
  <si>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</si>
  <si>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</si>
  <si>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</si>
  <si>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</si>
  <si>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</si>
  <si>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</si>
  <si>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</si>
  <si>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</si>
  <si>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</si>
  <si>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</si>
  <si>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</si>
  <si>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</si>
  <si>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</si>
  <si>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</si>
  <si>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</si>
  <si>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</si>
  <si>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</si>
  <si>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</si>
  <si>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</si>
  <si>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</si>
  <si>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</si>
  <si>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</si>
  <si>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</si>
  <si>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</si>
  <si>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</si>
  <si>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</si>
  <si>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</si>
  <si>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</si>
  <si>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</si>
  <si>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</si>
  <si>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</si>
  <si>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</si>
  <si>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</si>
  <si>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</si>
  <si>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</si>
  <si>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</si>
  <si>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</si>
  <si>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</si>
  <si>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</si>
  <si>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</si>
  <si>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</si>
  <si>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</si>
  <si>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</si>
  <si>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</si>
  <si>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</si>
  <si>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</si>
  <si>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</si>
  <si>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</si>
  <si>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</si>
  <si>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</si>
  <si>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</si>
  <si>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</si>
  <si>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</si>
  <si>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</si>
  <si>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</si>
  <si>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</si>
  <si>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</si>
  <si>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</si>
  <si>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</si>
  <si>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</si>
  <si>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</si>
  <si>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</si>
  <si>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</si>
  <si>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</si>
  <si>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</si>
  <si>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</si>
  <si>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</si>
  <si>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</si>
  <si>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</si>
  <si>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</si>
  <si>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</si>
  <si>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</si>
  <si>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</si>
  <si>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</si>
  <si>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</si>
  <si>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</si>
  <si>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</si>
  <si>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</si>
  <si>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</si>
  <si>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</si>
  <si>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</si>
  <si>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</si>
  <si>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</si>
  <si>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</si>
  <si>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</si>
  <si>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</si>
  <si>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</si>
  <si>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</si>
  <si>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</si>
  <si>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</si>
  <si>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</si>
  <si>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</si>
  <si>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</si>
  <si>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</si>
  <si>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</si>
  <si>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</si>
  <si>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</si>
  <si>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</si>
  <si>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</si>
  <si>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</si>
  <si>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</si>
  <si>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</si>
  <si>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</si>
  <si>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</si>
  <si>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</si>
  <si>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</si>
  <si>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</si>
  <si>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</si>
  <si>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</si>
  <si>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</si>
  <si>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</si>
  <si>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</si>
  <si>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</si>
  <si>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</si>
  <si>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</si>
  <si>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</si>
  <si>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</si>
  <si>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</si>
  <si>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</si>
  <si>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</si>
  <si>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</si>
  <si>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</si>
  <si>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</si>
  <si>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</si>
  <si>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</si>
  <si>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</si>
  <si>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</si>
  <si>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</si>
  <si>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</si>
  <si>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</si>
  <si>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</si>
  <si>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</si>
  <si>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</si>
  <si>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</si>
  <si>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</si>
  <si>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</si>
  <si>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</si>
  <si>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</si>
  <si>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</si>
  <si>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</si>
  <si>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</si>
  <si>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</si>
  <si>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</si>
  <si>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</si>
  <si>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</si>
  <si>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</si>
  <si>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</si>
  <si>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</si>
  <si>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</si>
  <si>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</si>
  <si>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</si>
  <si>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</si>
  <si>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</si>
  <si>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</si>
  <si>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</si>
  <si>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</si>
  <si>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</si>
  <si>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</si>
  <si>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</si>
  <si>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</si>
  <si>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</si>
  <si>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</si>
  <si>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</si>
  <si>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</si>
  <si>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</si>
  <si>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</si>
  <si>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</si>
  <si>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</si>
  <si>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</si>
  <si>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</si>
  <si>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</si>
  <si>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</si>
  <si>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</si>
  <si>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</si>
  <si>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</si>
  <si>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</si>
  <si>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</si>
  <si>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</si>
  <si>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</si>
  <si>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</si>
  <si>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</si>
  <si>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</si>
  <si>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</si>
  <si>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</si>
  <si>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</si>
  <si>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</si>
  <si>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</si>
  <si>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</si>
  <si>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</si>
  <si>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</si>
  <si>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</si>
  <si>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</si>
  <si>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</si>
  <si>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</si>
  <si>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</si>
  <si>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</si>
  <si>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</si>
  <si>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</si>
  <si>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</si>
  <si>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</si>
  <si>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</si>
  <si>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</si>
  <si>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</si>
  <si>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</si>
  <si>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</si>
  <si>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</si>
  <si>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</si>
  <si>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</si>
  <si>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</si>
  <si>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</si>
  <si>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</si>
  <si>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</si>
  <si>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</si>
  <si>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</si>
  <si>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</si>
  <si>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</si>
  <si>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</si>
  <si>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</si>
  <si>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</si>
  <si>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</si>
  <si>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</si>
  <si>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</si>
  <si>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</si>
  <si>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</si>
  <si>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</si>
  <si>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</si>
  <si>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</si>
  <si>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</si>
  <si>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</si>
  <si>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</si>
  <si>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</si>
  <si>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</si>
  <si>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</si>
  <si>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</si>
  <si>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</si>
  <si>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</si>
  <si>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</si>
  <si>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</si>
  <si>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</si>
  <si>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</si>
  <si>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</si>
  <si>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</si>
  <si>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</si>
  <si>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</si>
  <si>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</si>
  <si>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</si>
  <si>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</si>
  <si>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</si>
  <si>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</si>
  <si>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</si>
  <si>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</si>
  <si>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</si>
  <si>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</si>
  <si>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</si>
  <si>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</si>
  <si>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</si>
  <si>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</si>
  <si>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</si>
  <si>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</si>
  <si>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</si>
  <si>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</si>
  <si>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</si>
  <si>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</si>
  <si>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</si>
  <si>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</si>
  <si>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</si>
  <si>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</si>
  <si>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</si>
  <si>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</si>
  <si>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</si>
  <si>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</si>
  <si>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</si>
  <si>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</si>
  <si>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</si>
  <si>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</si>
  <si>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</si>
  <si>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</si>
  <si>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</si>
  <si>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</si>
  <si>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</si>
  <si>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</si>
  <si>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</si>
  <si>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</si>
  <si>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</si>
  <si>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</si>
  <si>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</si>
  <si>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</si>
  <si>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</si>
  <si>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</si>
  <si>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</si>
  <si>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</si>
  <si>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</si>
  <si>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</si>
  <si>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</si>
  <si>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</si>
  <si>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</si>
  <si>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</si>
  <si>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</si>
  <si>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</si>
  <si>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</si>
  <si>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</si>
  <si>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</si>
  <si>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</si>
  <si>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</si>
  <si>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</si>
  <si>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</si>
  <si>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</si>
  <si>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</si>
  <si>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</si>
  <si>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</si>
  <si>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</si>
  <si>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</si>
  <si>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</si>
  <si>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</si>
  <si>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</si>
  <si>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</si>
  <si>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</si>
  <si>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</si>
  <si>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</si>
  <si>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</si>
  <si>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</si>
  <si>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</si>
  <si>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</si>
  <si>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</si>
  <si>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</si>
  <si>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</si>
  <si>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</si>
  <si>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</si>
  <si>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</si>
  <si>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</si>
  <si>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</si>
  <si>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</si>
  <si>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</si>
  <si>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</si>
  <si>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</si>
  <si>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</si>
  <si>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</si>
  <si>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</si>
  <si>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</si>
  <si>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</si>
  <si>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</si>
  <si>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</si>
  <si>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</si>
  <si>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</si>
  <si>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</si>
  <si>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</si>
  <si>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</si>
  <si>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</si>
  <si>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</si>
  <si>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</si>
  <si>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</si>
  <si>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</si>
  <si>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</si>
  <si>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</si>
  <si>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</si>
  <si>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</si>
  <si>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</si>
  <si>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</si>
  <si>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</si>
  <si>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</si>
  <si>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</si>
  <si>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</si>
  <si>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</si>
  <si>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</si>
  <si>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</si>
  <si>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</si>
  <si>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</si>
  <si>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</si>
  <si>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</si>
  <si>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</si>
  <si>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</si>
  <si>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</si>
  <si>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</si>
  <si>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</si>
  <si>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</si>
  <si>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</si>
  <si>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</si>
  <si>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</si>
  <si>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</si>
  <si>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</si>
  <si>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</si>
  <si>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</si>
  <si>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</si>
  <si>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</si>
  <si>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</si>
  <si>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</si>
  <si>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</si>
  <si>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</si>
  <si>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</si>
  <si>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</si>
  <si>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</si>
  <si>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</si>
  <si>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</si>
  <si>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</si>
  <si>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</si>
  <si>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</si>
  <si>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</si>
  <si>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</si>
  <si>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</si>
  <si>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</si>
  <si>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</si>
  <si>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</si>
  <si>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</si>
  <si>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</si>
  <si>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</si>
  <si>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</si>
  <si>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</si>
  <si>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</si>
  <si>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</si>
  <si>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</si>
  <si>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</si>
  <si>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</si>
  <si>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</si>
  <si>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</si>
  <si>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</si>
  <si>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</si>
  <si>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</si>
  <si>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</si>
  <si>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</si>
  <si>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</si>
  <si>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</si>
  <si>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</si>
  <si>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</si>
  <si>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</si>
  <si>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</si>
  <si>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</si>
  <si>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</si>
  <si>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</si>
  <si>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</si>
  <si>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</si>
  <si>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</si>
  <si>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</si>
  <si>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</si>
  <si>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</si>
  <si>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</si>
  <si>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</si>
  <si>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</si>
  <si>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</si>
  <si>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</si>
  <si>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</si>
  <si>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</si>
  <si>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</si>
  <si>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</si>
  <si>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</si>
  <si>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</si>
  <si>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</si>
  <si>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</si>
  <si>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</si>
  <si>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</si>
  <si>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</si>
  <si>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</si>
  <si>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</si>
  <si>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</si>
  <si>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</si>
  <si>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</si>
  <si>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</si>
  <si>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</si>
  <si>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</si>
  <si>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</si>
  <si>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</si>
  <si>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</si>
  <si>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</si>
  <si>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</si>
  <si>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</si>
  <si>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</si>
  <si>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</si>
  <si>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</si>
  <si>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</si>
  <si>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</si>
  <si>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</si>
  <si>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</si>
  <si>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</si>
  <si>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</si>
  <si>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</si>
  <si>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</si>
  <si>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</si>
  <si>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</si>
  <si>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</si>
  <si>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</si>
  <si>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</si>
  <si>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</si>
  <si>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</si>
  <si>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</si>
  <si>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</si>
  <si>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</si>
  <si>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</si>
  <si>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</si>
  <si>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</si>
  <si>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</si>
  <si>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</si>
  <si>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</si>
  <si>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</si>
  <si>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</si>
  <si>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</si>
  <si>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</si>
  <si>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</si>
  <si>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</si>
  <si>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</si>
  <si>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</si>
  <si>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</si>
  <si>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</si>
  <si>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</si>
  <si>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</si>
  <si>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</si>
  <si>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</si>
  <si>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</si>
  <si>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</si>
  <si>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</si>
  <si>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</si>
  <si>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</si>
  <si>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</si>
  <si>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</si>
  <si>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</si>
  <si>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</si>
  <si>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</si>
  <si>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</si>
  <si>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</si>
  <si>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</si>
  <si>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</si>
  <si>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</si>
  <si>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</si>
  <si>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</si>
  <si>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</si>
  <si>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</si>
  <si>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</si>
  <si>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</si>
  <si>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</si>
  <si>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</si>
  <si>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</si>
  <si>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</si>
  <si>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</si>
  <si>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</si>
  <si>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</si>
  <si>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</si>
  <si>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</si>
  <si>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</si>
  <si>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</si>
  <si>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</si>
  <si>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</si>
  <si>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</si>
  <si>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</si>
  <si>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</si>
  <si>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</si>
  <si>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</si>
  <si>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</si>
  <si>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</si>
  <si>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</si>
  <si>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</si>
  <si>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</si>
  <si>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</si>
  <si>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</si>
  <si>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</si>
  <si>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</si>
  <si>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</si>
  <si>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</si>
  <si>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</si>
  <si>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</si>
  <si>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</si>
  <si>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</si>
  <si>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</si>
  <si>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</si>
  <si>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</si>
  <si>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</si>
  <si>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</si>
  <si>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</si>
  <si>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</si>
  <si>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</si>
  <si>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</si>
  <si>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</si>
  <si>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</si>
  <si>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</si>
  <si>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</si>
  <si>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</si>
  <si>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</si>
  <si>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</si>
  <si>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</si>
  <si>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</si>
  <si>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</si>
  <si>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</si>
  <si>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</si>
  <si>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</si>
  <si>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</si>
  <si>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</si>
  <si>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</si>
  <si>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</si>
  <si>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</si>
  <si>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</si>
  <si>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</si>
  <si>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</si>
  <si>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</si>
  <si>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</si>
  <si>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</si>
  <si>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</si>
  <si>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</si>
  <si>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</si>
  <si>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</si>
  <si>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</si>
  <si>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</si>
  <si>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</si>
  <si>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</si>
  <si>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</si>
  <si>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</si>
  <si>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</si>
  <si>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</si>
  <si>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</si>
  <si>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</si>
  <si>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</si>
  <si>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</si>
  <si>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</si>
  <si>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</si>
  <si>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</si>
  <si>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</si>
  <si>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</si>
  <si>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</si>
  <si>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</si>
  <si>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</si>
  <si>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</si>
  <si>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</si>
  <si>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</si>
  <si>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</si>
  <si>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</si>
  <si>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</si>
  <si>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</si>
  <si>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</si>
  <si>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</si>
  <si>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</si>
  <si>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</si>
  <si>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</si>
  <si>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</si>
  <si>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</si>
  <si>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</si>
  <si>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</si>
  <si>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</si>
  <si>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</si>
  <si>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</si>
  <si>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</si>
  <si>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</si>
  <si>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</si>
  <si>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</si>
  <si>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</si>
  <si>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</si>
  <si>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</si>
  <si>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</si>
  <si>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</si>
  <si>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</si>
  <si>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</si>
  <si>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</si>
  <si>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</si>
  <si>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</si>
  <si>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</si>
  <si>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</si>
  <si>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</si>
  <si>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</si>
  <si>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</si>
  <si>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</si>
  <si>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</si>
  <si>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</si>
  <si>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</si>
  <si>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</si>
  <si>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</si>
  <si>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</si>
  <si>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</si>
  <si>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</si>
  <si>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</si>
  <si>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</si>
  <si>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</si>
  <si>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</si>
  <si>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</si>
  <si>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</si>
  <si>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</si>
  <si>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</si>
  <si>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</si>
  <si>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</si>
  <si>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</si>
  <si>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</si>
  <si>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</si>
  <si>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</si>
  <si>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</si>
  <si>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</si>
  <si>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</si>
  <si>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</si>
  <si>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</si>
  <si>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</si>
  <si>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</si>
  <si>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</si>
  <si>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</si>
  <si>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</si>
  <si>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</si>
  <si>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</si>
  <si>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</si>
  <si>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</si>
  <si>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</si>
  <si>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</si>
  <si>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</si>
  <si>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</si>
  <si>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</si>
  <si>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</si>
  <si>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</si>
  <si>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</si>
  <si>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</si>
  <si>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</si>
  <si>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</si>
  <si>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</si>
  <si>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</si>
  <si>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</si>
  <si>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</si>
  <si>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</si>
  <si>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</si>
  <si>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</si>
  <si>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</si>
  <si>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</si>
  <si>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</si>
  <si>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</si>
  <si>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</si>
  <si>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</si>
  <si>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</si>
  <si>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</si>
  <si>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</si>
  <si>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</si>
  <si>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</si>
  <si>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</si>
  <si>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</si>
  <si>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</si>
  <si>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</si>
  <si>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</si>
  <si>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</si>
  <si>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</si>
  <si>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</si>
  <si>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</si>
  <si>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</si>
  <si>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</si>
  <si>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</si>
  <si>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</si>
  <si>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</si>
  <si>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</si>
  <si>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</si>
  <si>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</si>
  <si>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</si>
  <si>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</si>
  <si>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</si>
  <si>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</si>
  <si>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</si>
  <si>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</si>
  <si>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</si>
  <si>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</si>
  <si>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</si>
  <si>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</si>
  <si>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</si>
  <si>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</si>
  <si>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</si>
  <si>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</si>
  <si>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</si>
  <si>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</si>
  <si>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</si>
  <si>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</si>
  <si>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</si>
  <si>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</si>
  <si>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</si>
  <si>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</si>
  <si>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</si>
  <si>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</si>
  <si>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</si>
  <si>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</si>
  <si>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</si>
  <si>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</si>
  <si>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</si>
  <si>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</si>
  <si>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</si>
  <si>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</si>
  <si>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</si>
  <si>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</si>
  <si>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</si>
  <si>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</si>
  <si>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</si>
  <si>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</si>
  <si>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</si>
  <si>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</si>
  <si>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</si>
  <si>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</si>
  <si>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</si>
  <si>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</si>
  <si>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</si>
  <si>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</si>
  <si>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</si>
  <si>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</si>
  <si>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</si>
  <si>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</si>
  <si>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</si>
  <si>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</si>
  <si>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</si>
  <si>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</si>
  <si>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</si>
  <si>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</si>
  <si>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</si>
  <si>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</si>
  <si>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</si>
  <si>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</si>
  <si>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</si>
  <si>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</si>
  <si>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</si>
  <si>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</si>
  <si>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</si>
  <si>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</si>
  <si>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</si>
  <si>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</si>
  <si>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</si>
  <si>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</si>
  <si>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</si>
  <si>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</si>
  <si>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</si>
  <si>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</si>
  <si>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</si>
  <si>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</si>
  <si>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</si>
  <si>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</si>
  <si>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</si>
  <si>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</si>
  <si>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</si>
  <si>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</si>
  <si>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</si>
  <si>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</si>
  <si>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</si>
  <si>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</si>
  <si>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</si>
  <si>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</si>
  <si>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</si>
  <si>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</si>
  <si>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</si>
  <si>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</si>
  <si>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</si>
  <si>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</si>
  <si>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</si>
  <si>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</si>
  <si>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</si>
  <si>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</si>
  <si>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</si>
  <si>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</si>
  <si>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</si>
  <si>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</si>
  <si>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</si>
  <si>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</si>
  <si>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</si>
  <si>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</si>
  <si>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</si>
  <si>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</si>
  <si>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</si>
  <si>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</si>
  <si>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</si>
  <si>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</si>
  <si>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</si>
  <si>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</si>
  <si>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</si>
  <si>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</si>
  <si>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</si>
  <si>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</si>
  <si>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</si>
  <si>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</si>
  <si>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</si>
  <si>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</si>
  <si>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</si>
  <si>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</si>
  <si>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</si>
  <si>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</si>
  <si>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</si>
  <si>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</si>
  <si>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</si>
  <si>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</si>
  <si>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</si>
  <si>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</si>
  <si>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</si>
  <si>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</si>
  <si>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</si>
  <si>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</si>
  <si>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</si>
  <si>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</si>
  <si>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</si>
  <si>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</si>
  <si>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</si>
  <si>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</si>
  <si>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</si>
  <si>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</si>
  <si>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</si>
  <si>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</si>
  <si>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</si>
  <si>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</si>
  <si>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</si>
  <si>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</si>
  <si>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</si>
  <si>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</si>
  <si>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</si>
  <si>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</si>
  <si>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</si>
  <si>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</si>
  <si>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</si>
  <si>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</si>
  <si>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</si>
  <si>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</si>
  <si>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</si>
  <si>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</si>
  <si>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</si>
  <si>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</si>
  <si>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</si>
  <si>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</si>
  <si>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</si>
  <si>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</si>
  <si>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</si>
  <si>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</si>
  <si>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</si>
  <si>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</si>
  <si>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</si>
  <si>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</si>
  <si>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</si>
  <si>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</si>
  <si>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</si>
  <si>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</si>
  <si>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</si>
  <si>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</si>
  <si>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</si>
  <si>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</si>
  <si>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</si>
  <si>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</si>
  <si>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</si>
  <si>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</si>
  <si>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</si>
  <si>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</si>
  <si>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</si>
  <si>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</si>
  <si>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</si>
  <si>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</si>
  <si>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</si>
  <si>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</si>
  <si>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</si>
  <si>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</si>
  <si>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</si>
  <si>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</si>
  <si>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</si>
  <si>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</si>
  <si>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</si>
  <si>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</si>
  <si>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</si>
  <si>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</si>
  <si>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</si>
  <si>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</si>
  <si>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</si>
  <si>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</si>
  <si>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</si>
  <si>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</si>
  <si>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</si>
  <si>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</si>
  <si>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</si>
  <si>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</si>
  <si>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</si>
  <si>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</si>
  <si>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</si>
  <si>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</si>
  <si>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</si>
  <si>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</si>
  <si>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</si>
  <si>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</si>
  <si>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</si>
  <si>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</si>
  <si>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</si>
  <si>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</si>
  <si>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</si>
  <si>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</si>
  <si>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</si>
  <si>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</si>
  <si>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</si>
  <si>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</si>
  <si>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</si>
  <si>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</si>
  <si>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</si>
  <si>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</si>
  <si>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</si>
  <si>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</si>
  <si>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</si>
  <si>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</si>
  <si>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</si>
  <si>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</si>
  <si>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</si>
  <si>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</si>
  <si>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</si>
  <si>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</si>
  <si>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</si>
  <si>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</si>
  <si>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</si>
  <si>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</si>
  <si>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</si>
  <si>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</si>
  <si>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</si>
  <si>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</si>
  <si>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</si>
  <si>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</si>
  <si>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</si>
  <si>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</si>
  <si>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</si>
  <si>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</si>
  <si>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</si>
  <si>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</si>
  <si>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</si>
  <si>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</si>
  <si>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</si>
  <si>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</si>
  <si>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</si>
  <si>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</si>
  <si>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</si>
  <si>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</si>
  <si>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</si>
  <si>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</si>
  <si>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</si>
  <si>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</si>
  <si>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</si>
  <si>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</si>
  <si>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</si>
  <si>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</si>
  <si>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</si>
  <si>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</si>
  <si>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</si>
  <si>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</si>
  <si>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</si>
  <si>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</si>
  <si>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</si>
  <si>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</si>
  <si>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</si>
  <si>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</si>
  <si>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</si>
  <si>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</si>
  <si>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</si>
  <si>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</si>
  <si>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</si>
  <si>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</si>
  <si>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</si>
  <si>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</si>
  <si>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</si>
  <si>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</si>
  <si>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</si>
  <si>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</si>
  <si>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</si>
  <si>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</si>
  <si>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</si>
  <si>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</si>
  <si>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</si>
  <si>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</si>
  <si>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</si>
  <si>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</si>
  <si>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</si>
  <si>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</si>
  <si>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</si>
  <si>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</si>
  <si>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</si>
  <si>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</si>
  <si>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</si>
  <si>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</si>
  <si>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</si>
  <si>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</si>
  <si>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</si>
  <si>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</si>
  <si>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</si>
  <si>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</si>
  <si>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</si>
  <si>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</si>
  <si>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</si>
  <si>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</si>
  <si>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</si>
  <si>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</si>
  <si>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</si>
  <si>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</si>
  <si>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</si>
  <si>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</si>
  <si>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</si>
  <si>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</si>
  <si>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</si>
  <si>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</si>
  <si>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</si>
  <si>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</si>
  <si>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</si>
  <si>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</si>
  <si>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</si>
  <si>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</si>
  <si>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</si>
  <si>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</si>
  <si>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</si>
  <si>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</si>
  <si>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</si>
  <si>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</si>
  <si>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</si>
  <si>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</si>
  <si>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</si>
  <si>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</si>
  <si>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</si>
  <si>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</si>
  <si>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</si>
  <si>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</si>
  <si>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</si>
  <si>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</si>
  <si>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</si>
  <si>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</si>
  <si>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</si>
  <si>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</si>
  <si>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</si>
  <si>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</si>
  <si>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</si>
  <si>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</si>
  <si>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</si>
  <si>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</si>
  <si>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</si>
  <si>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</si>
  <si>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</si>
  <si>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</si>
  <si>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</si>
  <si>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</si>
  <si>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</si>
  <si>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</si>
  <si>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</si>
  <si>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</si>
  <si>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</si>
  <si>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</si>
  <si>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</si>
  <si>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</si>
  <si>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</si>
  <si>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</si>
  <si>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</si>
  <si>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</si>
  <si>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</si>
  <si>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</si>
  <si>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</si>
  <si>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</si>
  <si>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</si>
  <si>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</si>
  <si>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</si>
  <si>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</si>
  <si>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</si>
  <si>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</si>
  <si>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</si>
  <si>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</si>
  <si>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</si>
  <si>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</si>
  <si>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</si>
  <si>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</si>
  <si>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</si>
  <si>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</si>
  <si>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</si>
  <si>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</si>
  <si>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</si>
  <si>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</si>
  <si>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</si>
  <si>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</si>
  <si>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</si>
  <si>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</si>
  <si>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</si>
  <si>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</si>
  <si>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</si>
  <si>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</si>
  <si>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</si>
  <si>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</si>
  <si>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</si>
  <si>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</si>
  <si>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</si>
  <si>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</si>
  <si>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</si>
  <si>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</si>
  <si>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</si>
  <si>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</si>
  <si>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</si>
  <si>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</si>
  <si>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</si>
  <si>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</si>
  <si>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</si>
  <si>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</si>
  <si>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</si>
  <si>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</si>
  <si>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</si>
  <si>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</si>
  <si>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</si>
  <si>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</si>
  <si>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</si>
  <si>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</si>
  <si>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</si>
  <si>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</si>
  <si>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</si>
  <si>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</si>
  <si>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</si>
  <si>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</si>
  <si>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</si>
  <si>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</si>
  <si>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</si>
  <si>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</si>
  <si>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</si>
  <si>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</si>
  <si>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</si>
  <si>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</si>
  <si>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</si>
  <si>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</si>
  <si>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</si>
  <si>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</si>
  <si>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</si>
  <si>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</si>
  <si>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</si>
  <si>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</si>
  <si>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</si>
  <si>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</si>
  <si>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</si>
  <si>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</si>
  <si>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</si>
  <si>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</si>
  <si>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</si>
  <si>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</si>
  <si>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</si>
  <si>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</si>
  <si>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</si>
  <si>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</si>
  <si>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</si>
  <si>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</si>
  <si>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</si>
  <si>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</si>
  <si>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</si>
  <si>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</si>
  <si>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</si>
  <si>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</si>
  <si>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</si>
  <si>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</si>
  <si>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</si>
  <si>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</si>
  <si>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</si>
  <si>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</si>
  <si>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</si>
  <si>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</si>
  <si>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</si>
  <si>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</si>
  <si>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</si>
  <si>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</si>
  <si>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</si>
  <si>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</si>
  <si>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</si>
  <si>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</si>
  <si>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</si>
  <si>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</si>
  <si>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</si>
  <si>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</si>
  <si>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</si>
  <si>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</si>
  <si>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</si>
  <si>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</si>
  <si>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</si>
  <si>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</si>
  <si>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</si>
  <si>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</si>
  <si>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</si>
  <si>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</si>
  <si>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</si>
  <si>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</si>
  <si>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</si>
  <si>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</si>
  <si>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</si>
  <si>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</si>
  <si>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</si>
  <si>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</si>
  <si>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</si>
  <si>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</si>
  <si>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</si>
  <si>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</si>
  <si>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</si>
  <si>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</si>
  <si>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</si>
  <si>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</si>
  <si>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</si>
  <si>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</si>
  <si>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</si>
  <si>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</si>
  <si>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</si>
  <si>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</si>
  <si>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</si>
  <si>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</si>
  <si>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</si>
  <si>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</si>
  <si>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</si>
  <si>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</si>
  <si>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</si>
  <si>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</si>
  <si>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</si>
  <si>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</si>
  <si>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</si>
  <si>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</si>
  <si>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</si>
  <si>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</si>
  <si>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</si>
  <si>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</si>
  <si>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</si>
  <si>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</si>
  <si>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</si>
  <si>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</si>
  <si>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</si>
  <si>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</si>
  <si>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</si>
  <si>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</si>
  <si>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</si>
  <si>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</si>
  <si>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</si>
  <si>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</si>
  <si>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</si>
  <si>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</si>
  <si>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</si>
  <si>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</si>
  <si>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</si>
  <si>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</si>
  <si>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</si>
  <si>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</si>
  <si>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</si>
  <si>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</si>
  <si>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</si>
  <si>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</si>
  <si>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</si>
  <si>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</si>
  <si>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</si>
  <si>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</si>
  <si>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</si>
  <si>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</si>
  <si>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</si>
  <si>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</si>
  <si>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</si>
  <si>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</si>
  <si>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</si>
  <si>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</si>
  <si>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</si>
  <si>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</si>
  <si>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</si>
  <si>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</si>
  <si>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</si>
  <si>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</si>
  <si>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</si>
  <si>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</si>
  <si>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</si>
  <si>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</si>
  <si>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</si>
  <si>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</si>
  <si>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</si>
  <si>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</si>
  <si>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</si>
  <si>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</si>
  <si>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</si>
  <si>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</si>
  <si>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</si>
  <si>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</si>
  <si>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</si>
  <si>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</si>
  <si>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</si>
  <si>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</si>
  <si>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</si>
  <si>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</si>
  <si>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</si>
  <si>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</si>
  <si>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</si>
  <si>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</si>
  <si>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</si>
  <si>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</si>
  <si>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</si>
  <si>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</si>
  <si>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</si>
  <si>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</si>
  <si>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</si>
  <si>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</si>
  <si>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</si>
  <si>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</si>
  <si>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</si>
  <si>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</si>
  <si>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</si>
  <si>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</si>
  <si>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</si>
  <si>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</si>
  <si>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</si>
  <si>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</si>
  <si>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</si>
  <si>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</si>
  <si>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</si>
  <si>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</si>
  <si>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</si>
  <si>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</si>
  <si>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</si>
  <si>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</si>
  <si>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</si>
  <si>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</si>
  <si>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</si>
  <si>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</si>
  <si>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</si>
  <si>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</si>
  <si>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</si>
  <si>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</si>
  <si>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</si>
  <si>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</si>
  <si>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</si>
  <si>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</si>
  <si>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</si>
  <si>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</si>
  <si>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</si>
  <si>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</si>
  <si>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</si>
  <si>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</si>
  <si>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</si>
  <si>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</si>
  <si>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</si>
  <si>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</si>
  <si>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</si>
  <si>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</si>
  <si>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</si>
  <si>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</si>
  <si>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</si>
  <si>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</si>
  <si>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</si>
  <si>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</si>
  <si>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</si>
  <si>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</si>
  <si>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</si>
  <si>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</si>
  <si>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</si>
  <si>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</si>
  <si>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</si>
  <si>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</si>
  <si>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</si>
  <si>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</si>
  <si>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</si>
  <si>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</si>
  <si>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</si>
  <si>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</si>
  <si>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</si>
  <si>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</si>
  <si>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</si>
  <si>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</si>
  <si>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</si>
  <si>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</si>
  <si>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</si>
  <si>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</si>
  <si>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</si>
  <si>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</si>
  <si>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</si>
  <si>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</si>
  <si>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</si>
  <si>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</si>
  <si>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</si>
  <si>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</si>
  <si>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</si>
  <si>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</si>
  <si>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</si>
  <si>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</si>
  <si>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</si>
  <si>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</si>
  <si>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</si>
  <si>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</si>
  <si>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</si>
  <si>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</si>
  <si>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</si>
  <si>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</si>
  <si>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</si>
  <si>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</si>
  <si>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</si>
  <si>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</si>
  <si>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</si>
  <si>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</si>
  <si>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</si>
  <si>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</si>
  <si>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</si>
  <si>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</si>
  <si>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</si>
  <si>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</si>
  <si>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</si>
  <si>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</si>
  <si>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</si>
  <si>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</si>
  <si>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</si>
  <si>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</si>
  <si>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</si>
  <si>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</si>
  <si>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</si>
  <si>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</si>
  <si>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</si>
  <si>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</si>
  <si>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</si>
  <si>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</si>
  <si>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</si>
  <si>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</si>
  <si>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</si>
  <si>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</si>
  <si>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</si>
  <si>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</si>
  <si>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</si>
  <si>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</si>
  <si>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</si>
  <si>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</si>
  <si>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</si>
  <si>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</si>
  <si>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</si>
  <si>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</si>
  <si>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</si>
  <si>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</si>
  <si>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</si>
  <si>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</si>
  <si>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</si>
  <si>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</si>
  <si>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</si>
  <si>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</si>
  <si>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</si>
  <si>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</si>
  <si>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</si>
  <si>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</si>
  <si>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</si>
  <si>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</si>
  <si>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</si>
  <si>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</si>
  <si>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</si>
  <si>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</si>
  <si>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</si>
  <si>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</si>
  <si>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</si>
  <si>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</si>
  <si>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</si>
  <si>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</si>
  <si>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</si>
  <si>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</si>
  <si>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</si>
  <si>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</si>
  <si>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</si>
  <si>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</si>
  <si>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</si>
  <si>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</si>
  <si>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</si>
  <si>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</si>
  <si>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</si>
  <si>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</si>
  <si>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</si>
  <si>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</si>
  <si>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</si>
  <si>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</si>
  <si>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</si>
  <si>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</si>
  <si>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</si>
  <si>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</si>
  <si>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</si>
  <si>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</si>
  <si>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</si>
  <si>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</si>
  <si>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</si>
  <si>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</si>
  <si>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</si>
  <si>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</si>
  <si>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</si>
  <si>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</si>
  <si>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</si>
  <si>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</si>
  <si>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</si>
  <si>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</si>
  <si>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</si>
  <si>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</si>
  <si>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</si>
  <si>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</si>
  <si>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</si>
  <si>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</si>
  <si>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</si>
  <si>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</si>
  <si>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</si>
  <si>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</si>
  <si>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</si>
  <si>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</si>
  <si>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</si>
  <si>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</si>
  <si>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</si>
  <si>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</si>
  <si>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</si>
  <si>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</si>
  <si>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</si>
  <si>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</si>
  <si>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</si>
  <si>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</si>
  <si>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</si>
  <si>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</si>
  <si>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</si>
  <si>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</si>
  <si>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</si>
  <si>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</si>
  <si>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</si>
  <si>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</si>
  <si>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</si>
  <si>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</si>
  <si>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</si>
  <si>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</si>
  <si>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</si>
  <si>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</si>
  <si>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</si>
  <si>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</si>
  <si>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</si>
  <si>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</si>
  <si>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</si>
  <si>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</si>
  <si>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</si>
  <si>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</si>
  <si>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</si>
  <si>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</si>
  <si>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</si>
  <si>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</si>
  <si>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</si>
  <si>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</si>
  <si>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</si>
  <si>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</si>
  <si>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</si>
  <si>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</si>
  <si>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</si>
  <si>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</si>
  <si>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</si>
  <si>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</si>
  <si>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</si>
  <si>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</si>
  <si>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</si>
  <si>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</si>
  <si>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</si>
  <si>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</si>
  <si>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</si>
  <si>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</si>
  <si>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</si>
  <si>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</si>
  <si>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</si>
  <si>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</si>
  <si>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</si>
  <si>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</si>
  <si>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</si>
  <si>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</si>
  <si>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</si>
  <si>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</si>
  <si>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</si>
  <si>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</si>
  <si>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</si>
  <si>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</si>
  <si>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</si>
  <si>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</si>
  <si>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</si>
  <si>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</si>
  <si>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</si>
  <si>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</si>
  <si>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</si>
  <si>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</si>
  <si>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</si>
  <si>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</si>
  <si>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</si>
  <si>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</si>
  <si>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</si>
  <si>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</si>
  <si>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</si>
  <si>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</si>
  <si>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</si>
  <si>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</si>
  <si>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</si>
  <si>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</si>
  <si>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</si>
  <si>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</si>
  <si>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</si>
  <si>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</si>
  <si>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</si>
  <si>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</si>
  <si>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</si>
  <si>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</si>
  <si>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</si>
  <si>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</si>
  <si>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</si>
  <si>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</si>
  <si>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</si>
  <si>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</si>
  <si>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</si>
  <si>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</si>
  <si>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</si>
  <si>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</si>
  <si>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</si>
  <si>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</si>
  <si>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</si>
  <si>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</si>
  <si>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</si>
  <si>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</si>
  <si>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</si>
  <si>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</si>
  <si>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</si>
  <si>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</si>
  <si>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</si>
  <si>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</si>
  <si>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</si>
  <si>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</si>
  <si>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</si>
  <si>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</si>
  <si>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</si>
  <si>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</si>
  <si>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</si>
  <si>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</si>
  <si>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</si>
  <si>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</si>
  <si>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</si>
  <si>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</si>
  <si>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</si>
  <si>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</si>
  <si>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</si>
  <si>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</si>
  <si>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</si>
  <si>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</si>
  <si>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</si>
  <si>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</si>
  <si>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</si>
  <si>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</si>
  <si>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</si>
  <si>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</si>
  <si>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</si>
  <si>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</si>
  <si>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</si>
  <si>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</si>
  <si>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</si>
  <si>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</si>
  <si>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</si>
  <si>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</si>
  <si>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</si>
  <si>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</si>
  <si>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</si>
  <si>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</si>
  <si>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</si>
  <si>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</si>
  <si>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</si>
  <si>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</si>
  <si>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</si>
  <si>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</si>
  <si>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</si>
  <si>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</si>
  <si>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</si>
  <si>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</si>
  <si>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</si>
  <si>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</si>
  <si>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</si>
  <si>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</si>
  <si>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</si>
  <si>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</si>
  <si>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</si>
  <si>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</si>
  <si>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</si>
  <si>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</si>
  <si>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</si>
  <si>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</si>
  <si>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</si>
  <si>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</si>
  <si>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</si>
  <si>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</si>
  <si>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</si>
  <si>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</si>
  <si>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</si>
  <si>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</si>
  <si>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</si>
  <si>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</si>
  <si>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</si>
  <si>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</si>
  <si>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</si>
  <si>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</si>
  <si>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</si>
  <si>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</si>
  <si>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</si>
  <si>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</si>
  <si>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</si>
  <si>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</si>
  <si>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</si>
  <si>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</si>
  <si>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</si>
  <si>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</si>
  <si>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</si>
  <si>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</si>
  <si>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</si>
  <si>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</si>
  <si>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</si>
  <si>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</si>
  <si>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</si>
  <si>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</si>
  <si>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</si>
  <si>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</si>
  <si>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</si>
  <si>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</si>
  <si>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</si>
  <si>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</si>
  <si>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</si>
  <si>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</si>
  <si>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</si>
  <si>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</si>
  <si>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</si>
  <si>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</si>
  <si>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</si>
  <si>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</si>
  <si>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</si>
  <si>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</si>
  <si>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</si>
  <si>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</si>
  <si>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</si>
  <si>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</si>
  <si>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</si>
  <si>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</si>
  <si>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</si>
  <si>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</si>
  <si>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</si>
  <si>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</si>
  <si>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</si>
  <si>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</si>
  <si>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</si>
  <si>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</si>
  <si>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</si>
  <si>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</si>
  <si>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</si>
  <si>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</si>
  <si>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</si>
  <si>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</si>
  <si>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</si>
  <si>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</si>
  <si>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</si>
  <si>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</si>
  <si>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</si>
  <si>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</si>
  <si>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</si>
  <si>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</si>
  <si>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</si>
  <si>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</si>
  <si>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</si>
  <si>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</si>
  <si>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</si>
  <si>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</si>
  <si>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</si>
  <si>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</si>
  <si>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</si>
  <si>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</si>
  <si>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</si>
  <si>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</si>
  <si>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</si>
  <si>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</si>
  <si>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</si>
  <si>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</si>
  <si>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</si>
  <si>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</si>
  <si>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</si>
  <si>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</si>
  <si>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</si>
  <si>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</si>
  <si>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</si>
  <si>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</si>
  <si>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</si>
  <si>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</si>
  <si>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</si>
  <si>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</si>
  <si>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</si>
  <si>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</si>
  <si>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</si>
  <si>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</si>
  <si>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</si>
  <si>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</si>
  <si>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</si>
  <si>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</si>
  <si>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</si>
  <si>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</si>
  <si>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</si>
  <si>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</si>
  <si>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</si>
  <si>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</si>
  <si>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</si>
  <si>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</si>
  <si>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</si>
  <si>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</si>
  <si>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</si>
  <si>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</si>
  <si>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</si>
  <si>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</si>
  <si>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</si>
  <si>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</si>
  <si>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</si>
  <si>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</si>
  <si>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</si>
  <si>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</si>
  <si>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</si>
  <si>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</si>
  <si>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</si>
  <si>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</si>
  <si>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</si>
  <si>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</si>
  <si>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</si>
  <si>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</si>
  <si>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</si>
  <si>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</si>
  <si>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</si>
  <si>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</si>
  <si>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</si>
  <si>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</si>
  <si>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</si>
  <si>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</si>
  <si>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</si>
  <si>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</si>
  <si>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</si>
  <si>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</si>
  <si>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</si>
  <si>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</si>
  <si>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</si>
  <si>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</si>
  <si>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</si>
  <si>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</si>
  <si>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</si>
  <si>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</si>
  <si>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</si>
  <si>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</si>
  <si>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</si>
  <si>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</si>
  <si>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</si>
  <si>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</si>
  <si>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</si>
  <si>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</si>
  <si>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</si>
  <si>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</si>
  <si>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</si>
  <si>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</si>
  <si>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</si>
  <si>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</si>
  <si>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</si>
  <si>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</si>
  <si>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</si>
  <si>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</si>
  <si>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</si>
  <si>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</si>
  <si>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</si>
  <si>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</si>
  <si>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</si>
  <si>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</si>
  <si>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</si>
  <si>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</si>
  <si>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</si>
  <si>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</si>
  <si>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</si>
  <si>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</si>
  <si>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</si>
  <si>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</si>
  <si>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</si>
  <si>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</si>
  <si>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</si>
  <si>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</si>
  <si>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</si>
  <si>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</si>
  <si>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</si>
  <si>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</si>
  <si>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</si>
  <si>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</si>
  <si>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</si>
  <si>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</si>
  <si>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</si>
  <si>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</si>
  <si>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</si>
  <si>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</si>
  <si>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</si>
  <si>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</si>
  <si>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</si>
  <si>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</si>
  <si>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</si>
  <si>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</si>
  <si>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</si>
  <si>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</si>
  <si>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</si>
  <si>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</si>
  <si>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</si>
  <si>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</si>
  <si>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</si>
  <si>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</si>
  <si>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</si>
  <si>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</si>
  <si>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</si>
  <si>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</si>
  <si>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</si>
  <si>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</si>
  <si>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</si>
  <si>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</si>
  <si>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</si>
  <si>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</si>
  <si>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</si>
  <si>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</si>
  <si>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</si>
  <si>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</si>
  <si>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</si>
  <si>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</si>
  <si>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</si>
  <si>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</si>
  <si>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</si>
  <si>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</si>
  <si>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</si>
  <si>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</si>
  <si>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</si>
  <si>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</si>
  <si>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</si>
  <si>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</si>
  <si>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</si>
  <si>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</si>
  <si>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</si>
  <si>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</si>
  <si>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</si>
  <si>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</si>
  <si>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</si>
  <si>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</si>
  <si>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</si>
  <si>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</si>
  <si>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</si>
  <si>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</si>
  <si>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</si>
  <si>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</si>
  <si>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</si>
  <si>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</si>
  <si>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</si>
  <si>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</si>
  <si>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</si>
  <si>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</si>
  <si>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</si>
  <si>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</si>
  <si>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</si>
  <si>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</si>
  <si>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</si>
  <si>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</si>
  <si>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</si>
  <si>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</si>
  <si>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</si>
  <si>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</si>
  <si>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</si>
  <si>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</si>
  <si>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</si>
  <si>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</si>
  <si>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</si>
  <si>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</si>
  <si>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</si>
  <si>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</si>
  <si>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</si>
  <si>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</si>
  <si>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</si>
  <si>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</si>
  <si>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</si>
  <si>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</si>
  <si>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</si>
  <si>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</si>
  <si>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</si>
  <si>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</si>
  <si>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</si>
  <si>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</si>
  <si>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</si>
  <si>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</si>
  <si>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</si>
  <si>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</si>
  <si>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</si>
  <si>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</si>
  <si>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</si>
  <si>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</si>
  <si>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</si>
  <si>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</si>
  <si>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</si>
  <si>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</si>
  <si>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</si>
  <si>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</si>
  <si>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</si>
  <si>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</si>
  <si>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</si>
  <si>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</si>
  <si>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</si>
  <si>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</si>
  <si>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</si>
  <si>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</si>
  <si>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</si>
  <si>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</si>
  <si>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</si>
  <si>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</si>
  <si>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</si>
  <si>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</si>
  <si>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</si>
  <si>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</si>
  <si>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</si>
  <si>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</si>
  <si>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</si>
  <si>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</si>
  <si>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</si>
  <si>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</si>
  <si>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</si>
  <si>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</si>
  <si>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</si>
  <si>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</si>
  <si>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</si>
  <si>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</si>
  <si>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</si>
  <si>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</si>
  <si>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</si>
  <si>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</si>
  <si>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</si>
  <si>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</si>
  <si>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</si>
  <si>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</si>
  <si>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</si>
  <si>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</si>
  <si>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</si>
  <si>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</si>
  <si>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</si>
  <si>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</si>
  <si>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</si>
  <si>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</si>
  <si>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</si>
  <si>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</si>
  <si>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</si>
  <si>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</si>
  <si>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</si>
  <si>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</si>
  <si>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</si>
  <si>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</si>
  <si>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</si>
  <si>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</si>
  <si>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</si>
  <si>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</si>
  <si>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</si>
  <si>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</si>
  <si>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</si>
  <si>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</si>
  <si>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</si>
  <si>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</si>
  <si>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</si>
  <si>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</si>
  <si>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</si>
  <si>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</si>
  <si>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</si>
  <si>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</si>
  <si>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</si>
  <si>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</si>
  <si>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</si>
  <si>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</si>
  <si>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</si>
  <si>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</si>
  <si>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</si>
  <si>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</si>
  <si>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</si>
  <si>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</si>
  <si>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</si>
  <si>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</si>
  <si>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</si>
  <si>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</si>
  <si>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</si>
  <si>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</si>
  <si>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</si>
  <si>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</si>
  <si>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</si>
  <si>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</si>
  <si>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</si>
  <si>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</si>
  <si>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</si>
  <si>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</si>
  <si>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</si>
  <si>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</si>
  <si>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</si>
  <si>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</si>
  <si>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</si>
  <si>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</si>
  <si>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</si>
  <si>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</si>
  <si>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</si>
  <si>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</si>
  <si>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</si>
  <si>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</si>
  <si>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</si>
  <si>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</si>
  <si>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</si>
  <si>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</si>
  <si>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</si>
  <si>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</si>
  <si>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</si>
  <si>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</si>
  <si>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</si>
  <si>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</si>
  <si>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</si>
  <si>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</si>
  <si>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</si>
  <si>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</si>
  <si>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</si>
  <si>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</si>
  <si>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</si>
  <si>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</si>
  <si>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</si>
  <si>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</si>
  <si>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</si>
  <si>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</si>
  <si>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</si>
  <si>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</si>
  <si>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</si>
  <si>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</si>
  <si>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</si>
  <si>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</si>
  <si>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</si>
  <si>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</si>
  <si>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</si>
  <si>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</si>
  <si>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</si>
  <si>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</si>
  <si>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</si>
  <si>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</si>
  <si>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</si>
  <si>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</si>
  <si>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</si>
  <si>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</si>
  <si>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</si>
  <si>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</si>
  <si>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</si>
  <si>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</si>
  <si>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</si>
  <si>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</si>
  <si>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</si>
  <si>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</si>
  <si>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</si>
  <si>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</si>
  <si>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</si>
  <si>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</si>
  <si>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</si>
  <si>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</si>
  <si>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</si>
  <si>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</si>
  <si>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</si>
  <si>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</si>
  <si>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</si>
  <si>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</si>
  <si>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</si>
  <si>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</si>
  <si>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</si>
  <si>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</si>
  <si>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</si>
  <si>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</si>
  <si>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</si>
  <si>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</si>
  <si>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</si>
  <si>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</si>
  <si>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</si>
  <si>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</si>
  <si>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</si>
  <si>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</si>
  <si>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</si>
  <si>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</si>
  <si>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</si>
  <si>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</si>
  <si>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</si>
  <si>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</si>
  <si>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</si>
  <si>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</si>
  <si>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</si>
  <si>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</si>
  <si>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</si>
  <si>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</si>
  <si>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</si>
  <si>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</si>
  <si>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</si>
  <si>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</si>
  <si>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</si>
  <si>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</si>
  <si>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</si>
  <si>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</si>
  <si>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</si>
  <si>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</si>
  <si>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</si>
  <si>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</si>
  <si>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</si>
  <si>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</si>
  <si>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</si>
  <si>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</si>
  <si>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</si>
  <si>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</si>
  <si>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</si>
  <si>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</si>
  <si>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</si>
  <si>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</si>
  <si>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</si>
  <si>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</si>
  <si>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</si>
  <si>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</si>
  <si>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</si>
  <si>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</si>
  <si>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</si>
  <si>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</si>
  <si>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</si>
  <si>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</si>
  <si>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</si>
  <si>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</si>
  <si>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</si>
  <si>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</si>
  <si>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</si>
  <si>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</si>
  <si>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</si>
  <si>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</si>
  <si>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</si>
  <si>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</si>
  <si>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</si>
  <si>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</si>
  <si>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</si>
  <si>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</si>
  <si>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</si>
  <si>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</si>
  <si>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</si>
  <si>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</si>
  <si>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</si>
  <si>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</si>
  <si>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</si>
  <si>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</si>
  <si>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</si>
  <si>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</si>
  <si>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</si>
  <si>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</si>
  <si>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</si>
  <si>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</si>
  <si>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</si>
  <si>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</si>
  <si>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</si>
  <si>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</si>
  <si>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</si>
  <si>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</si>
  <si>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</si>
  <si>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</si>
  <si>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</si>
  <si>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</si>
  <si>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</si>
  <si>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</si>
  <si>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</si>
  <si>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</si>
  <si>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</si>
  <si>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</si>
  <si>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</si>
  <si>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</si>
  <si>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</si>
  <si>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</si>
  <si>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</si>
  <si>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</si>
  <si>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</si>
  <si>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</si>
  <si>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</si>
  <si>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</si>
  <si>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</si>
  <si>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</si>
  <si>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</si>
  <si>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</si>
  <si>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</si>
  <si>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</si>
  <si>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</si>
  <si>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</si>
  <si>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</si>
  <si>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</si>
  <si>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</si>
  <si>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</si>
  <si>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</si>
  <si>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</si>
  <si>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</si>
  <si>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</si>
  <si>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</si>
  <si>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</si>
  <si>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</si>
  <si>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</si>
  <si>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</si>
  <si>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</si>
  <si>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</si>
  <si>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</si>
  <si>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</si>
  <si>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</si>
  <si>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</si>
  <si>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</si>
  <si>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</si>
  <si>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</si>
  <si>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</si>
  <si>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</si>
  <si>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</si>
  <si>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</si>
  <si>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</si>
  <si>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</si>
  <si>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</si>
  <si>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</si>
  <si>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</si>
  <si>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</si>
  <si>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</si>
  <si>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</si>
  <si>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</si>
  <si>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</si>
  <si>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</si>
  <si>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</si>
  <si>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</si>
  <si>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</si>
  <si>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</si>
  <si>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</si>
  <si>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</si>
  <si>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</si>
  <si>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</si>
  <si>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</si>
  <si>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</si>
  <si>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</si>
  <si>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</si>
  <si>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</si>
  <si>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</si>
  <si>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</si>
  <si>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</si>
  <si>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</si>
  <si>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</si>
  <si>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</si>
  <si>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</si>
  <si>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</si>
  <si>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</si>
  <si>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</si>
  <si>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</si>
  <si>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</si>
  <si>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</si>
  <si>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</si>
  <si>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</si>
  <si>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</si>
  <si>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</si>
  <si>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</si>
  <si>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</si>
  <si>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</si>
  <si>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</si>
  <si>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</si>
  <si>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</si>
  <si>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</si>
  <si>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</si>
  <si>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</si>
  <si>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</si>
  <si>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</si>
  <si>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</si>
  <si>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</si>
  <si>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</si>
  <si>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</si>
  <si>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</si>
  <si>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</si>
  <si>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</si>
  <si>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</si>
  <si>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</si>
  <si>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</si>
  <si>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</si>
  <si>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</si>
  <si>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</si>
  <si>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</si>
  <si>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</si>
  <si>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</si>
  <si>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</si>
  <si>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</si>
  <si>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</si>
  <si>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</si>
  <si>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</si>
  <si>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</si>
  <si>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</si>
  <si>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</si>
  <si>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</si>
  <si>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</si>
  <si>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</si>
  <si>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</si>
  <si>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</si>
  <si>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</si>
  <si>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</si>
  <si>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</si>
  <si>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</si>
  <si>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</si>
  <si>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</si>
  <si>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</si>
  <si>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</si>
  <si>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</si>
  <si>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</si>
  <si>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</si>
  <si>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</si>
  <si>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</si>
  <si>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</si>
  <si>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</si>
  <si>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</si>
  <si>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</si>
  <si>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</si>
  <si>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</si>
  <si>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</si>
  <si>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</si>
  <si>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</si>
  <si>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</si>
  <si>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</si>
  <si>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</si>
  <si>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</si>
  <si>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</si>
  <si>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</si>
  <si>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</si>
  <si>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</si>
  <si>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</si>
  <si>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</si>
  <si>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</si>
  <si>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</si>
  <si>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</si>
  <si>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</si>
  <si>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</si>
  <si>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</si>
  <si>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</si>
  <si>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</si>
  <si>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</si>
  <si>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</si>
  <si>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</si>
  <si>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</si>
  <si>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</si>
  <si>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</si>
  <si>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</si>
  <si>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</si>
  <si>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</si>
  <si>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</si>
  <si>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</si>
  <si>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</si>
  <si>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</si>
  <si>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</si>
  <si>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</si>
  <si>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</si>
  <si>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</si>
  <si>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</si>
  <si>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</si>
  <si>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</si>
  <si>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</si>
  <si>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</si>
  <si>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</si>
  <si>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</si>
  <si>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</si>
  <si>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</si>
  <si>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</si>
  <si>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</si>
  <si>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</si>
  <si>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</si>
  <si>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</si>
  <si>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</si>
  <si>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</si>
  <si>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</si>
  <si>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</si>
  <si>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</si>
  <si>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</si>
  <si>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</si>
  <si>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</si>
  <si>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</si>
  <si>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</si>
  <si>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</si>
  <si>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</si>
  <si>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</si>
  <si>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</si>
  <si>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</si>
  <si>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</si>
  <si>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</si>
  <si>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</si>
  <si>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</si>
  <si>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</si>
  <si>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</si>
  <si>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</si>
  <si>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</si>
  <si>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</si>
  <si>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</si>
  <si>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</si>
  <si>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</si>
  <si>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</si>
  <si>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</si>
  <si>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</si>
  <si>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</si>
  <si>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</si>
  <si>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</si>
  <si>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</si>
  <si>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</si>
  <si>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</si>
  <si>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</si>
  <si>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</si>
  <si>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</si>
  <si>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</si>
  <si>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</si>
  <si>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</si>
  <si>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</si>
  <si>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</si>
  <si>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</si>
  <si>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</si>
  <si>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</si>
  <si>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</si>
  <si>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</si>
  <si>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</si>
  <si>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</si>
  <si>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</si>
  <si>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</si>
  <si>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</si>
  <si>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</si>
  <si>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</si>
  <si>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</si>
  <si>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</si>
  <si>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</si>
  <si>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</si>
  <si>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</si>
  <si>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</si>
  <si>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</si>
  <si>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</si>
  <si>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</si>
  <si>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</si>
  <si>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</si>
  <si>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</si>
  <si>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</si>
  <si>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</si>
  <si>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</si>
  <si>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</si>
  <si>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</si>
  <si>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</si>
  <si>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</si>
  <si>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</si>
  <si>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</si>
  <si>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</si>
  <si>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</si>
  <si>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</si>
  <si>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</si>
  <si>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</si>
  <si>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</si>
  <si>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</si>
  <si>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</si>
  <si>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</si>
  <si>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</si>
  <si>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</si>
  <si>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</si>
  <si>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</si>
  <si>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</si>
  <si>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</si>
  <si>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</si>
  <si>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</si>
  <si>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</si>
  <si>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</si>
  <si>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</si>
  <si>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</si>
  <si>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</si>
  <si>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</si>
  <si>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</si>
  <si>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</si>
  <si>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</si>
  <si>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</si>
  <si>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</si>
  <si>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</si>
  <si>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</si>
  <si>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</si>
  <si>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</si>
  <si>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</si>
  <si>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</si>
  <si>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</si>
  <si>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</si>
  <si>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</si>
  <si>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</si>
  <si>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</si>
  <si>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</si>
  <si>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</si>
  <si>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</si>
  <si>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</si>
  <si>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</si>
  <si>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</si>
  <si>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</si>
  <si>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</si>
  <si>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</si>
  <si>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</si>
  <si>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</si>
  <si>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</si>
  <si>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</si>
  <si>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</si>
  <si>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</si>
  <si>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</si>
  <si>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</si>
  <si>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</si>
  <si>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</si>
  <si>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</si>
  <si>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</si>
  <si>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</si>
  <si>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</si>
  <si>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</si>
  <si>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</si>
  <si>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</si>
  <si>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</si>
  <si>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</si>
  <si>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</si>
  <si>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</si>
  <si>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</si>
  <si>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</si>
  <si>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</si>
  <si>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</si>
  <si>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</si>
  <si>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</si>
  <si>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</si>
  <si>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</si>
  <si>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</si>
  <si>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</si>
  <si>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</si>
  <si>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</si>
  <si>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</si>
  <si>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</si>
  <si>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</si>
  <si>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</si>
  <si>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</si>
  <si>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</si>
  <si>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</si>
  <si>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</si>
  <si>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</si>
  <si>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</si>
  <si>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</si>
  <si>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</si>
  <si>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</si>
  <si>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</si>
  <si>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</si>
  <si>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</si>
  <si>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</si>
  <si>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</si>
  <si>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</si>
  <si>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</si>
  <si>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</si>
  <si>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</si>
  <si>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</si>
  <si>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</si>
  <si>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</si>
  <si>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</si>
  <si>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</si>
  <si>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</si>
  <si>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</si>
  <si>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</si>
  <si>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</si>
  <si>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</si>
  <si>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</si>
  <si>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</si>
  <si>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</si>
  <si>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</si>
  <si>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</si>
  <si>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</si>
  <si>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</si>
  <si>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</si>
  <si>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</si>
  <si>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</si>
  <si>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</si>
  <si>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</si>
  <si>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</si>
  <si>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</si>
  <si>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</si>
  <si>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</si>
  <si>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</si>
  <si>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</si>
  <si>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</si>
  <si>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</si>
  <si>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</si>
  <si>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</si>
  <si>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</si>
  <si>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</si>
  <si>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</si>
  <si>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</si>
  <si>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</si>
  <si>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</si>
  <si>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</si>
  <si>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</si>
  <si>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</si>
  <si>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</si>
  <si>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</si>
  <si>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</si>
  <si>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</si>
  <si>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</si>
  <si>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</si>
  <si>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</si>
  <si>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</si>
  <si>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</si>
  <si>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</si>
  <si>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</si>
  <si>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</si>
  <si>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</si>
  <si>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</si>
  <si>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</si>
  <si>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</si>
  <si>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</si>
  <si>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</si>
  <si>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</si>
  <si>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</si>
  <si>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</si>
  <si>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</si>
  <si>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</si>
  <si>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</si>
  <si>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</si>
  <si>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</si>
  <si>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</si>
  <si>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</si>
  <si>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</si>
  <si>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</si>
  <si>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</si>
  <si>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</si>
  <si>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</si>
  <si>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</si>
  <si>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</si>
  <si>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</si>
  <si>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</si>
  <si>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</si>
  <si>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</si>
  <si>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</si>
  <si>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</si>
  <si>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</si>
  <si>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</si>
  <si>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</si>
  <si>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</si>
  <si>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</si>
  <si>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</si>
  <si>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</si>
  <si>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</si>
  <si>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</si>
  <si>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</si>
  <si>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</si>
  <si>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</si>
  <si>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</si>
  <si>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</si>
  <si>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</si>
  <si>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</si>
  <si>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</si>
  <si>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</si>
  <si>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</si>
  <si>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</si>
  <si>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</si>
  <si>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</si>
  <si>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</si>
  <si>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</si>
  <si>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</si>
  <si>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</si>
  <si>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</si>
  <si>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</si>
  <si>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</si>
  <si>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</si>
  <si>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</si>
  <si>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</si>
  <si>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</si>
  <si>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</si>
  <si>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</si>
  <si>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</si>
  <si>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</si>
  <si>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</si>
  <si>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</si>
  <si>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</si>
  <si>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</si>
  <si>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</si>
  <si>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</si>
  <si>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</si>
  <si>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</si>
  <si>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</si>
  <si>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</si>
  <si>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</si>
  <si>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</si>
  <si>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</si>
  <si>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</si>
  <si>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</si>
  <si>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</si>
  <si>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</si>
  <si>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</si>
  <si>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</si>
  <si>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</si>
  <si>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</si>
  <si>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</si>
  <si>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</si>
  <si>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</si>
  <si>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</si>
  <si>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</si>
  <si>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</si>
  <si>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</si>
  <si>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</si>
  <si>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</si>
  <si>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</si>
  <si>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</si>
  <si>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</si>
  <si>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</si>
  <si>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</si>
  <si>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</si>
  <si>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</si>
  <si>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</si>
  <si>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</si>
  <si>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</si>
  <si>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</si>
  <si>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</si>
  <si>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</si>
  <si>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</si>
  <si>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</si>
  <si>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</si>
  <si>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</si>
  <si>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</si>
  <si>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</si>
  <si>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</si>
  <si>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</si>
  <si>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</si>
  <si>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</si>
  <si>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</si>
  <si>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</si>
  <si>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</si>
  <si>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</si>
  <si>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</si>
  <si>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</si>
  <si>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</si>
  <si>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</si>
  <si>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</si>
  <si>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</si>
  <si>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</si>
  <si>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</si>
  <si>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</si>
  <si>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</si>
  <si>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</si>
  <si>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</si>
  <si>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</si>
  <si>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</si>
  <si>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</si>
  <si>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</si>
  <si>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</si>
  <si>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</si>
  <si>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</si>
  <si>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</si>
  <si>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</si>
  <si>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</si>
  <si>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</si>
  <si>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</si>
  <si>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</si>
  <si>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</si>
  <si>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</si>
  <si>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</si>
  <si>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</si>
  <si>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</si>
  <si>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</si>
  <si>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</si>
  <si>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</si>
  <si>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</si>
  <si>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</si>
  <si>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</si>
  <si>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</si>
  <si>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</si>
  <si>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</si>
  <si>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</si>
  <si>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</si>
  <si>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</si>
  <si>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</si>
  <si>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</si>
  <si>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</si>
  <si>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</si>
  <si>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</si>
  <si>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</si>
  <si>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</si>
  <si>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</si>
  <si>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</si>
  <si>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</si>
  <si>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</si>
  <si>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</si>
  <si>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</si>
  <si>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</si>
  <si>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</si>
  <si>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</si>
  <si>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</si>
  <si>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</si>
  <si>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</si>
  <si>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</si>
  <si>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</si>
  <si>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</si>
  <si>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</si>
  <si>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</si>
  <si>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</si>
  <si>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</si>
  <si>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</si>
  <si>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</si>
  <si>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</si>
  <si>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</si>
  <si>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</si>
  <si>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</si>
  <si>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</si>
  <si>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</si>
  <si>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</si>
  <si>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</si>
  <si>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</si>
  <si>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</si>
  <si>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</si>
  <si>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</si>
  <si>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</si>
  <si>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</si>
  <si>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</si>
  <si>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</si>
  <si>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</si>
  <si>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</si>
  <si>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</si>
  <si>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</si>
  <si>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</si>
  <si>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</si>
  <si>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</si>
  <si>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</si>
  <si>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</si>
  <si>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</si>
  <si>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</si>
  <si>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</si>
  <si>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</si>
  <si>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</si>
  <si>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</si>
  <si>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</si>
  <si>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</si>
  <si>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</si>
  <si>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</si>
  <si>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</si>
  <si>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</si>
  <si>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</si>
  <si>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</si>
  <si>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</si>
  <si>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</si>
  <si>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</si>
  <si>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</si>
  <si>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</si>
  <si>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</si>
  <si>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</si>
  <si>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</si>
  <si>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</si>
  <si>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</si>
  <si>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</si>
  <si>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</si>
  <si>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</si>
  <si>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</si>
  <si>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</si>
  <si>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</si>
  <si>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</si>
  <si>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</si>
  <si>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</si>
  <si>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</si>
  <si>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</si>
  <si>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</si>
  <si>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</si>
  <si>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</si>
  <si>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</si>
  <si>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</si>
  <si>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</si>
  <si>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</si>
  <si>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</si>
  <si>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</si>
  <si>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</si>
  <si>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</si>
  <si>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</si>
  <si>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</si>
  <si>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</si>
  <si>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</si>
  <si>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</si>
  <si>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</si>
  <si>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</si>
  <si>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</si>
  <si>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</si>
  <si>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</si>
  <si>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</si>
  <si>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</si>
  <si>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</si>
  <si>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</si>
  <si>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</si>
  <si>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</si>
  <si>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</si>
  <si>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</si>
  <si>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</si>
  <si>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</si>
  <si>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</si>
  <si>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</si>
  <si>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</si>
  <si>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</si>
  <si>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</si>
  <si>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</si>
  <si>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</si>
  <si>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</si>
  <si>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</si>
  <si>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</si>
  <si>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</si>
  <si>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</si>
  <si>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</si>
  <si>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</si>
  <si>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</si>
  <si>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</si>
  <si>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</si>
  <si>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</si>
  <si>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</si>
  <si>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</si>
  <si>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</si>
  <si>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</si>
  <si>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</si>
  <si>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</si>
  <si>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</si>
  <si>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</si>
  <si>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</si>
  <si>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</si>
  <si>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</si>
  <si>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</si>
  <si>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</si>
  <si>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</si>
  <si>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</si>
  <si>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</si>
  <si>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</si>
  <si>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</si>
  <si>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</si>
  <si>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</si>
  <si>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</si>
  <si>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</si>
  <si>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</si>
  <si>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</si>
  <si>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</si>
  <si>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</si>
  <si>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</si>
  <si>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</si>
  <si>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</si>
  <si>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</si>
  <si>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</si>
  <si>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</si>
  <si>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</si>
  <si>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</si>
  <si>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</si>
  <si>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</si>
  <si>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</si>
  <si>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</si>
  <si>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</si>
  <si>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</si>
  <si>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</si>
  <si>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</si>
  <si>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</si>
  <si>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</si>
  <si>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</si>
  <si>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</si>
  <si>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</si>
  <si>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</si>
  <si>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</si>
  <si>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</si>
  <si>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</si>
  <si>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</si>
  <si>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</si>
  <si>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</si>
  <si>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</si>
  <si>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</si>
  <si>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</si>
  <si>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</si>
  <si>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</si>
  <si>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</si>
  <si>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</si>
  <si>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</si>
  <si>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</si>
  <si>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</si>
  <si>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</si>
  <si>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</si>
  <si>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</si>
  <si>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</si>
  <si>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</si>
  <si>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</si>
  <si>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</si>
  <si>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</si>
  <si>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</si>
  <si>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</si>
  <si>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</si>
  <si>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</si>
  <si>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</si>
  <si>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</si>
  <si>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</si>
  <si>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</si>
  <si>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</si>
  <si>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</si>
  <si>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</si>
  <si>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</si>
  <si>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</si>
  <si>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</si>
  <si>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</si>
  <si>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</si>
  <si>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</si>
  <si>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</si>
  <si>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</si>
  <si>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</si>
  <si>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</si>
  <si>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</si>
  <si>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</si>
  <si>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</si>
  <si>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</si>
  <si>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</si>
  <si>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</si>
  <si>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</si>
  <si>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</si>
  <si>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</si>
  <si>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</si>
  <si>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</si>
  <si>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</si>
  <si>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</si>
  <si>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</si>
  <si>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</si>
  <si>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</si>
  <si>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</si>
  <si>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</si>
  <si>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</si>
  <si>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</si>
  <si>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</si>
  <si>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</si>
  <si>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</si>
  <si>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</si>
  <si>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</si>
  <si>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</si>
  <si>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</si>
  <si>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</si>
  <si>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</si>
  <si>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</si>
  <si>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</si>
  <si>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</si>
  <si>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</si>
  <si>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</si>
  <si>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</si>
  <si>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</si>
  <si>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</si>
  <si>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</si>
  <si>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</si>
  <si>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</si>
  <si>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</si>
  <si>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</si>
  <si>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</si>
  <si>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</si>
  <si>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</si>
  <si>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</si>
  <si>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</si>
  <si>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</si>
  <si>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</si>
  <si>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</si>
  <si>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</si>
  <si>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</si>
  <si>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</si>
  <si>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</si>
  <si>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</si>
  <si>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</si>
  <si>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</si>
  <si>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</si>
  <si>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</si>
  <si>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</si>
  <si>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</si>
  <si>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</si>
  <si>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</si>
  <si>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</si>
  <si>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</si>
  <si>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</si>
  <si>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</si>
  <si>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</si>
  <si>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</si>
  <si>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</si>
  <si>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</si>
  <si>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</si>
  <si>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</si>
  <si>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</si>
  <si>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</si>
  <si>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</si>
  <si>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</si>
  <si>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</si>
  <si>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</si>
  <si>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</si>
  <si>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</si>
  <si>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</si>
  <si>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</si>
  <si>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</si>
  <si>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</si>
  <si>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</si>
  <si>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</si>
  <si>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</si>
  <si>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</si>
  <si>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</si>
  <si>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</si>
  <si>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</si>
  <si>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</si>
  <si>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</si>
  <si>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</si>
  <si>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</si>
  <si>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</si>
  <si>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</si>
  <si>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</si>
  <si>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</si>
  <si>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</si>
  <si>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</si>
  <si>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</si>
  <si>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</si>
  <si>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</si>
  <si>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</si>
  <si>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</si>
  <si>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</si>
  <si>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</si>
  <si>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</si>
  <si>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</si>
  <si>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</si>
  <si>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</si>
  <si>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</si>
  <si>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</si>
  <si>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</si>
  <si>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</si>
  <si>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</si>
  <si>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</si>
  <si>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</si>
  <si>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</si>
  <si>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</si>
  <si>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</si>
  <si>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</si>
  <si>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</si>
  <si>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</si>
  <si>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</si>
  <si>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</si>
  <si>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</si>
  <si>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</si>
  <si>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</si>
  <si>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</si>
  <si>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</si>
  <si>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</si>
  <si>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</si>
  <si>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</si>
  <si>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</si>
  <si>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</si>
  <si>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</si>
  <si>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</si>
  <si>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</si>
  <si>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</si>
  <si>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</si>
  <si>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</si>
  <si>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</si>
  <si>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</si>
  <si>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</si>
  <si>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</si>
  <si>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</si>
  <si>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</si>
  <si>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</si>
  <si>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</si>
  <si>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</si>
  <si>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</si>
  <si>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</si>
  <si>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</si>
  <si>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</si>
  <si>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</si>
  <si>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</si>
  <si>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</si>
  <si>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</si>
  <si>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</si>
  <si>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</si>
  <si>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</si>
  <si>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</si>
  <si>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</si>
  <si>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</si>
  <si>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</si>
  <si>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</si>
  <si>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</si>
  <si>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</si>
  <si>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</si>
  <si>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</si>
  <si>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</si>
  <si>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</si>
  <si>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</si>
  <si>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</si>
  <si>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</si>
  <si>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</si>
  <si>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</si>
  <si>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</si>
  <si>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</si>
  <si>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</si>
  <si>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</si>
  <si>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</si>
  <si>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</si>
  <si>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</si>
  <si>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</si>
  <si>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</si>
  <si>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</si>
  <si>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</si>
  <si>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</si>
  <si>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</si>
  <si>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</si>
  <si>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</si>
  <si>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</si>
  <si>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</si>
  <si>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</si>
  <si>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</si>
  <si>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</si>
  <si>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</si>
  <si>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</si>
  <si>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</si>
  <si>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</si>
  <si>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</si>
  <si>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</si>
  <si>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</si>
  <si>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</si>
  <si>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</si>
  <si>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</si>
  <si>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</si>
  <si>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</si>
  <si>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</si>
  <si>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</si>
  <si>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</si>
  <si>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</si>
  <si>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</si>
  <si>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</si>
  <si>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</si>
  <si>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</si>
  <si>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</si>
  <si>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</si>
  <si>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</si>
  <si>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</si>
  <si>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</si>
  <si>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</si>
  <si>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</si>
  <si>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</si>
  <si>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</si>
  <si>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</si>
  <si>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</si>
  <si>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</si>
  <si>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</si>
  <si>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</si>
  <si>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</si>
  <si>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</si>
  <si>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</si>
  <si>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</si>
  <si>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</si>
  <si>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</si>
  <si>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</si>
  <si>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</si>
  <si>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</si>
  <si>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</si>
  <si>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</si>
  <si>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</si>
  <si>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</si>
  <si>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</si>
  <si>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</si>
  <si>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</si>
  <si>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</si>
  <si>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</si>
  <si>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</si>
  <si>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</si>
  <si>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</si>
  <si>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</si>
  <si>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</si>
  <si>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</si>
  <si>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</si>
  <si>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</si>
  <si>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</si>
  <si>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</si>
  <si>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</si>
  <si>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</si>
  <si>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</si>
  <si>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</si>
  <si>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</si>
  <si>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</si>
  <si>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</si>
  <si>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</si>
  <si>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</si>
  <si>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</si>
  <si>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</si>
  <si>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</si>
  <si>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</si>
  <si>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</si>
  <si>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</si>
  <si>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</si>
  <si>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</si>
  <si>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</si>
  <si>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</si>
  <si>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</si>
  <si>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</si>
  <si>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</si>
  <si>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</si>
  <si>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</si>
  <si>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</si>
  <si>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</si>
  <si>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</si>
  <si>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</si>
  <si>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</si>
  <si>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</si>
  <si>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</si>
  <si>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</si>
  <si>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</si>
  <si>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</si>
  <si>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</si>
  <si>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</si>
  <si>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</si>
  <si>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</si>
  <si>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</si>
  <si>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</si>
  <si>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</si>
  <si>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</si>
  <si>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</si>
  <si>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</si>
  <si>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</si>
  <si>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</si>
  <si>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</si>
  <si>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</si>
  <si>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</si>
  <si>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</si>
  <si>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</si>
  <si>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</si>
  <si>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</si>
  <si>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</si>
  <si>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</si>
  <si>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</si>
  <si>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</si>
  <si>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</si>
  <si>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</si>
  <si>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</si>
  <si>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</si>
  <si>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</si>
  <si>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</si>
  <si>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</si>
  <si>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</si>
  <si>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</si>
  <si>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</si>
  <si>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</si>
  <si>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</si>
  <si>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</si>
  <si>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</si>
  <si>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</si>
  <si>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</si>
  <si>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</si>
  <si>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</si>
  <si>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</si>
  <si>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</si>
  <si>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</si>
  <si>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</si>
  <si>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</si>
  <si>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</si>
  <si>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</si>
  <si>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</si>
  <si>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</si>
  <si>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</si>
  <si>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</si>
  <si>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</si>
  <si>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</si>
  <si>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</si>
  <si>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</si>
  <si>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</si>
  <si>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</si>
  <si>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</si>
  <si>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</si>
  <si>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</si>
  <si>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</si>
  <si>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</si>
  <si>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</si>
  <si>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</si>
  <si>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</si>
  <si>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</si>
  <si>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</si>
  <si>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</si>
  <si>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</si>
  <si>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</si>
  <si>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</si>
  <si>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</si>
  <si>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</si>
  <si>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</si>
  <si>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</si>
  <si>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</si>
  <si>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</si>
  <si>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</si>
  <si>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</si>
  <si>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</si>
  <si>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</si>
  <si>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</si>
  <si>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</si>
  <si>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</si>
  <si>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</si>
  <si>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</si>
  <si>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</si>
  <si>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</si>
  <si>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</si>
  <si>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</si>
  <si>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</si>
  <si>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</si>
  <si>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</si>
  <si>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</si>
  <si>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</si>
  <si>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</si>
  <si>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</si>
  <si>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</si>
  <si>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</si>
  <si>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</si>
  <si>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</si>
  <si>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</si>
  <si>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</si>
  <si>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</si>
  <si>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</si>
  <si>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</si>
  <si>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</si>
  <si>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</si>
  <si>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</si>
  <si>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</si>
  <si>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</si>
  <si>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</si>
  <si>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</si>
  <si>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</si>
  <si>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</si>
  <si>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</si>
  <si>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</si>
  <si>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</si>
  <si>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</si>
  <si>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</si>
  <si>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</si>
  <si>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</si>
  <si>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</si>
  <si>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</si>
  <si>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</si>
  <si>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</si>
  <si>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</si>
  <si>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</si>
  <si>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</si>
  <si>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</si>
  <si>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</si>
  <si>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</si>
  <si>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</si>
  <si>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</si>
  <si>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</si>
  <si>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</si>
  <si>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</si>
  <si>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</si>
  <si>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</si>
  <si>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</si>
  <si>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</si>
  <si>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</si>
  <si>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</si>
  <si>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</si>
  <si>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</si>
  <si>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</si>
  <si>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</si>
  <si>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</si>
  <si>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</si>
  <si>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</si>
  <si>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</si>
  <si>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</si>
  <si>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</si>
  <si>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</si>
  <si>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</si>
  <si>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</si>
  <si>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</si>
  <si>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</si>
  <si>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</si>
  <si>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</si>
  <si>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</si>
  <si>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</si>
  <si>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</si>
  <si>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</si>
  <si>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</si>
  <si>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</si>
  <si>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</si>
  <si>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</si>
  <si>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</si>
  <si>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</si>
  <si>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</si>
  <si>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</si>
  <si>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</si>
  <si>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</si>
  <si>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</si>
  <si>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</si>
  <si>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</si>
  <si>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</si>
  <si>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</si>
  <si>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</si>
  <si>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</si>
  <si>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</si>
  <si>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</si>
  <si>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</si>
  <si>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</si>
  <si>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</si>
  <si>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</si>
  <si>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</si>
  <si>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</si>
  <si>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</si>
  <si>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</si>
  <si>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</si>
  <si>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</si>
  <si>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</si>
  <si>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</si>
  <si>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</si>
  <si>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</si>
  <si>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</si>
  <si>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</si>
  <si>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</si>
  <si>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</si>
  <si>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</si>
  <si>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</si>
  <si>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</si>
  <si>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</si>
  <si>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</si>
  <si>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</si>
  <si>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</si>
  <si>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</si>
  <si>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</si>
  <si>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</si>
  <si>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</si>
  <si>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</si>
  <si>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</si>
  <si>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</si>
  <si>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</si>
  <si>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</si>
  <si>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</si>
  <si>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</si>
  <si>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</si>
  <si>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</si>
  <si>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</si>
  <si>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</si>
  <si>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</si>
  <si>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</si>
  <si>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</si>
  <si>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</si>
  <si>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</si>
  <si>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</si>
  <si>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</si>
  <si>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</si>
  <si>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</si>
  <si>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</si>
  <si>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</si>
  <si>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</si>
  <si>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</si>
  <si>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</si>
  <si>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</si>
  <si>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</si>
  <si>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</si>
  <si>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</si>
  <si>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</si>
  <si>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</si>
  <si>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</si>
  <si>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</si>
  <si>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</si>
  <si>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</si>
  <si>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</si>
  <si>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</si>
  <si>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</si>
  <si>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</si>
  <si>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</si>
  <si>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</si>
  <si>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</si>
  <si>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</si>
  <si>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</si>
  <si>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</si>
  <si>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</si>
  <si>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</si>
  <si>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</si>
  <si>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</si>
  <si>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</si>
  <si>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</si>
  <si>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</si>
  <si>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</si>
  <si>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</si>
  <si>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</si>
  <si>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</si>
  <si>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</si>
  <si>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</si>
  <si>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</si>
  <si>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</si>
  <si>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</si>
  <si>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</si>
  <si>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</si>
  <si>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</si>
  <si>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</si>
  <si>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</si>
  <si>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</si>
  <si>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</si>
  <si>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</si>
  <si>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</si>
  <si>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</si>
  <si>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</si>
  <si>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</si>
  <si>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</si>
  <si>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</si>
  <si>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</si>
  <si>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</si>
  <si>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</si>
  <si>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</si>
  <si>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</si>
  <si>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</si>
  <si>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</si>
  <si>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</si>
  <si>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</si>
  <si>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</si>
  <si>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</si>
  <si>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</si>
  <si>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</si>
  <si>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</si>
  <si>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</si>
  <si>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</si>
  <si>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</si>
  <si>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</si>
  <si>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</si>
  <si>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</si>
  <si>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</si>
  <si>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</si>
  <si>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</si>
  <si>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</si>
  <si>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</si>
  <si>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</si>
  <si>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</si>
  <si>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</si>
  <si>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</si>
  <si>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</si>
  <si>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</si>
  <si>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</si>
  <si>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</si>
  <si>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</si>
  <si>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</si>
  <si>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</si>
  <si>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</si>
  <si>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</si>
  <si>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</si>
  <si>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</si>
  <si>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</si>
  <si>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</si>
  <si>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</si>
  <si>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</si>
  <si>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</si>
  <si>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</si>
  <si>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</si>
  <si>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</si>
  <si>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</si>
  <si>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</si>
  <si>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</si>
  <si>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</si>
  <si>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</si>
  <si>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</si>
  <si>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</si>
  <si>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</si>
  <si>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</si>
  <si>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</si>
  <si>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</si>
  <si>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</si>
  <si>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</si>
  <si>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</si>
  <si>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</si>
  <si>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</si>
  <si>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</si>
  <si>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</si>
  <si>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</si>
  <si>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</si>
  <si>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</si>
  <si>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</si>
  <si>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</si>
  <si>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</si>
  <si>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</si>
  <si>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</si>
  <si>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</si>
  <si>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</si>
  <si>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</si>
  <si>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</si>
  <si>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</si>
  <si>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</si>
  <si>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</si>
  <si>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</si>
  <si>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</si>
  <si>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</si>
  <si>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</si>
  <si>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</si>
  <si>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</si>
  <si>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</si>
  <si>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</si>
  <si>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</si>
  <si>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</si>
  <si>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</si>
  <si>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</si>
  <si>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</si>
  <si>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</si>
  <si>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</si>
  <si>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</si>
  <si>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</si>
  <si>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</si>
  <si>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</si>
  <si>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</si>
  <si>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</si>
  <si>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</si>
  <si>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</si>
  <si>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</si>
  <si>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</si>
  <si>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</si>
  <si>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</si>
  <si>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</si>
  <si>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</si>
  <si>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</si>
  <si>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</si>
  <si>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</si>
  <si>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</si>
  <si>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</si>
  <si>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</si>
  <si>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</si>
  <si>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</si>
  <si>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</si>
  <si>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</si>
  <si>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</si>
  <si>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</si>
  <si>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</si>
  <si>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</si>
  <si>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</si>
  <si>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</si>
  <si>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</si>
  <si>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</si>
  <si>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</si>
  <si>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</si>
  <si>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</si>
  <si>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</si>
  <si>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</si>
  <si>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</si>
  <si>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</si>
  <si>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</si>
  <si>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</si>
  <si>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</si>
  <si>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</si>
  <si>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</si>
  <si>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</si>
  <si>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</si>
  <si>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</si>
  <si>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</si>
  <si>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</si>
  <si>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</si>
  <si>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</si>
  <si>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</si>
  <si>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</si>
  <si>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</si>
  <si>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</si>
  <si>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</si>
  <si>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</si>
  <si>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</si>
  <si>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</si>
  <si>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</si>
  <si>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</si>
  <si>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</si>
  <si>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</si>
  <si>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</si>
  <si>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</si>
  <si>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</si>
  <si>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</si>
  <si>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</si>
  <si>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</si>
  <si>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</si>
  <si>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</si>
  <si>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</si>
  <si>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</si>
  <si>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</si>
  <si>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</si>
  <si>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</si>
  <si>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</si>
  <si>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</si>
  <si>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</si>
  <si>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</si>
  <si>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</si>
  <si>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</si>
  <si>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</si>
  <si>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</si>
  <si>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</si>
  <si>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</si>
  <si>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</si>
  <si>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</si>
  <si>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</si>
  <si>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</si>
  <si>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</si>
  <si>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</si>
  <si>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</si>
  <si>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</si>
  <si>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</si>
  <si>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</si>
  <si>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</si>
  <si>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</si>
  <si>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</si>
  <si>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</si>
  <si>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</si>
  <si>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</si>
  <si>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</si>
  <si>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</si>
  <si>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</si>
  <si>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</si>
  <si>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</si>
  <si>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</si>
  <si>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</si>
  <si>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</si>
  <si>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</si>
  <si>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</si>
  <si>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</si>
  <si>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</si>
  <si>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</si>
  <si>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</si>
  <si>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</si>
  <si>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</si>
  <si>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</si>
  <si>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</si>
  <si>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</si>
  <si>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</si>
  <si>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</si>
  <si>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</si>
  <si>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</si>
  <si>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</si>
  <si>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</si>
  <si>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</si>
  <si>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</si>
  <si>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</si>
  <si>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</si>
  <si>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</si>
  <si>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</si>
  <si>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</si>
  <si>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</si>
  <si>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</si>
  <si>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</si>
  <si>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</si>
  <si>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</si>
  <si>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</si>
  <si>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</si>
  <si>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</si>
  <si>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</si>
  <si>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</si>
  <si>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</si>
  <si>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</si>
  <si>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</si>
  <si>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</si>
  <si>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</si>
  <si>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</si>
  <si>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</si>
  <si>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</si>
  <si>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</si>
  <si>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</si>
  <si>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</si>
  <si>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</si>
  <si>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</si>
  <si>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</si>
  <si>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</si>
  <si>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</si>
  <si>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</si>
  <si>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</si>
  <si>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</si>
  <si>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</si>
  <si>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</si>
  <si>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</si>
  <si>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</si>
  <si>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</si>
  <si>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</si>
  <si>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</si>
  <si>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</si>
  <si>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</si>
  <si>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</si>
  <si>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</si>
  <si>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</si>
  <si>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</si>
  <si>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</si>
  <si>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</si>
  <si>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</si>
  <si>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</si>
  <si>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</si>
  <si>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</si>
  <si>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</si>
  <si>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</si>
  <si>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</si>
  <si>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</si>
  <si>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</si>
  <si>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</si>
  <si>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</si>
  <si>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</si>
  <si>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</si>
  <si>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</si>
  <si>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</si>
  <si>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</si>
  <si>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</si>
  <si>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</si>
  <si>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</si>
  <si>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</si>
  <si>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</si>
  <si>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</si>
  <si>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</si>
  <si>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</si>
  <si>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</si>
  <si>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</si>
  <si>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</si>
  <si>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</si>
  <si>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</si>
  <si>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</si>
  <si>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</si>
  <si>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</si>
  <si>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</si>
  <si>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</si>
  <si>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</si>
  <si>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</si>
  <si>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</si>
  <si>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</si>
  <si>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</si>
  <si>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</si>
  <si>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</si>
  <si>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</si>
  <si>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</si>
  <si>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</si>
  <si>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</si>
  <si>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</si>
  <si>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</si>
  <si>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</si>
  <si>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</si>
  <si>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</si>
  <si>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</si>
  <si>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</si>
  <si>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</si>
  <si>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</si>
  <si>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</si>
  <si>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</si>
  <si>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</si>
  <si>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</si>
  <si>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</si>
  <si>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</si>
  <si>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</si>
  <si>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</si>
  <si>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</si>
  <si>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</si>
  <si>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</si>
  <si>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</si>
  <si>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</si>
  <si>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</si>
  <si>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</si>
  <si>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</si>
  <si>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</si>
  <si>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</si>
  <si>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</si>
  <si>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</si>
  <si>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</si>
  <si>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</si>
  <si>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</si>
  <si>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</si>
  <si>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</si>
  <si>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</si>
  <si>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</si>
  <si>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</si>
  <si>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</si>
  <si>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</si>
  <si>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</si>
  <si>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</si>
  <si>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</si>
  <si>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</si>
  <si>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</si>
  <si>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</si>
  <si>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</si>
  <si>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</si>
  <si>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</si>
  <si>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</si>
  <si>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</si>
  <si>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</si>
  <si>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</si>
  <si>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</si>
  <si>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</si>
  <si>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</si>
  <si>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</si>
  <si>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</si>
  <si>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</si>
  <si>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</si>
  <si>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</si>
  <si>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</si>
  <si>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</si>
  <si>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</si>
  <si>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</si>
  <si>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</si>
  <si>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</si>
  <si>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</si>
  <si>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</si>
  <si>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</si>
  <si>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</si>
  <si>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</si>
  <si>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</si>
  <si>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</si>
  <si>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</si>
  <si>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</si>
  <si>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</si>
  <si>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</si>
  <si>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</si>
  <si>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</si>
  <si>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</si>
  <si>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</si>
  <si>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</si>
  <si>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</si>
  <si>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</si>
  <si>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</si>
  <si>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</si>
  <si>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</si>
  <si>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</si>
  <si>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</si>
  <si>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</si>
  <si>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</si>
  <si>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</si>
  <si>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</si>
  <si>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</si>
  <si>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</si>
  <si>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</si>
  <si>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</si>
  <si>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</si>
  <si>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</si>
  <si>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</si>
  <si>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</si>
  <si>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</si>
  <si>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</si>
  <si>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</si>
  <si>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</si>
  <si>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</si>
  <si>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</si>
  <si>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</si>
  <si>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</si>
  <si>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</si>
  <si>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</si>
  <si>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</si>
  <si>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</si>
  <si>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</si>
  <si>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</si>
  <si>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</si>
  <si>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</si>
  <si>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</si>
  <si>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</si>
  <si>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</si>
  <si>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</si>
  <si>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</si>
  <si>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</si>
  <si>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</si>
  <si>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</si>
  <si>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</si>
  <si>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</si>
  <si>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</si>
  <si>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</si>
  <si>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</si>
  <si>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</si>
  <si>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</si>
  <si>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</si>
  <si>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</si>
  <si>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</si>
  <si>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</si>
  <si>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</si>
  <si>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</si>
  <si>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</si>
  <si>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</si>
  <si>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</si>
  <si>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</si>
  <si>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</si>
  <si>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</si>
  <si>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</si>
  <si>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</si>
  <si>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</si>
  <si>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</si>
  <si>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</si>
  <si>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</si>
  <si>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</si>
  <si>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</si>
  <si>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</si>
  <si>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</si>
  <si>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</si>
  <si>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</si>
  <si>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</si>
  <si>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</si>
  <si>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</si>
  <si>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</si>
  <si>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</si>
  <si>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</si>
  <si>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</si>
  <si>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</si>
  <si>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</si>
  <si>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</si>
  <si>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</si>
  <si>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</si>
  <si>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</si>
  <si>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</si>
  <si>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</si>
  <si>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</si>
  <si>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</si>
  <si>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</si>
  <si>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</si>
  <si>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</si>
  <si>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</si>
  <si>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</si>
  <si>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</si>
  <si>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</si>
  <si>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</si>
  <si>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</si>
  <si>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</si>
  <si>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</si>
  <si>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</si>
  <si>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</si>
  <si>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</si>
  <si>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</si>
  <si>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</si>
  <si>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</si>
  <si>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</si>
  <si>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</si>
  <si>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</si>
  <si>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</si>
  <si>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</si>
  <si>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</si>
  <si>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</si>
  <si>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</si>
  <si>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</si>
  <si>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</si>
  <si>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</si>
  <si>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</si>
  <si>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</si>
  <si>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</si>
  <si>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</si>
  <si>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</si>
  <si>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</si>
  <si>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</si>
  <si>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</si>
  <si>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</si>
  <si>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</si>
  <si>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</si>
  <si>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</si>
  <si>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</si>
  <si>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</si>
  <si>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</si>
  <si>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</si>
  <si>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</si>
  <si>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</si>
  <si>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</si>
  <si>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</si>
  <si>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</si>
  <si>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</si>
  <si>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</si>
  <si>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</si>
  <si>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</si>
  <si>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</si>
  <si>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</si>
  <si>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</si>
  <si>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</si>
  <si>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</si>
  <si>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</si>
  <si>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</si>
  <si>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</si>
  <si>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</si>
  <si>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</si>
  <si>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</si>
  <si>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</si>
  <si>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</si>
  <si>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</si>
  <si>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</si>
  <si>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</si>
  <si>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</si>
  <si>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</si>
  <si>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</si>
  <si>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</si>
  <si>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</si>
  <si>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</si>
  <si>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</si>
  <si>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</si>
  <si>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</si>
  <si>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</si>
  <si>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</si>
  <si>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</si>
  <si>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</si>
  <si>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</si>
  <si>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</si>
  <si>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</si>
  <si>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</si>
  <si>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</si>
  <si>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</si>
  <si>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</si>
  <si>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</si>
  <si>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</si>
  <si>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</si>
  <si>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</si>
  <si>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</si>
  <si>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</si>
  <si>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</si>
  <si>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</si>
  <si>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</si>
  <si>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</si>
  <si>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</si>
  <si>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</si>
  <si>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</si>
  <si>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</si>
  <si>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</si>
  <si>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</si>
  <si>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</si>
  <si>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</si>
  <si>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</si>
  <si>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</si>
  <si>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</si>
  <si>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</si>
  <si>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</si>
  <si>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</si>
  <si>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</si>
  <si>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</si>
  <si>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</si>
  <si>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</si>
  <si>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</si>
  <si>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</si>
  <si>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</si>
  <si>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</si>
  <si>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</si>
  <si>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</si>
  <si>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</si>
  <si>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</si>
  <si>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</si>
  <si>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</si>
  <si>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</si>
  <si>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</si>
  <si>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</si>
  <si>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</si>
  <si>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</si>
  <si>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</si>
  <si>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</si>
  <si>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</si>
  <si>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</si>
  <si>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</si>
  <si>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</si>
  <si>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</si>
  <si>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</si>
  <si>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</si>
  <si>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</si>
  <si>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</si>
  <si>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</si>
  <si>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</si>
  <si>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</si>
  <si>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</si>
  <si>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</si>
  <si>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</si>
  <si>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</si>
  <si>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</si>
  <si>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</si>
  <si>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</si>
  <si>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</si>
  <si>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</si>
  <si>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</si>
  <si>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</si>
  <si>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</si>
  <si>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</si>
  <si>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</si>
  <si>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</si>
  <si>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</si>
  <si>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</si>
  <si>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</si>
  <si>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</si>
  <si>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</si>
  <si>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</si>
  <si>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</si>
  <si>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</si>
  <si>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</si>
  <si>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</si>
  <si>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</si>
  <si>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</si>
  <si>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</si>
  <si>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</si>
  <si>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</si>
  <si>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</si>
  <si>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</si>
  <si>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</si>
  <si>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</si>
  <si>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</si>
  <si>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</si>
  <si>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</si>
  <si>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</si>
  <si>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</si>
  <si>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</si>
  <si>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</si>
  <si>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</si>
  <si>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</si>
  <si>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</si>
  <si>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</si>
  <si>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</si>
  <si>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</si>
  <si>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</si>
  <si>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</si>
  <si>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</si>
  <si>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</si>
  <si>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</si>
  <si>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</si>
  <si>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</si>
  <si>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</si>
  <si>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</si>
  <si>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</si>
  <si>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</si>
  <si>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</si>
  <si>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</si>
  <si>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</si>
  <si>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</si>
  <si>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</si>
  <si>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</si>
  <si>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</si>
  <si>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</si>
  <si>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</si>
  <si>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</si>
  <si>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</si>
  <si>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</si>
  <si>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</si>
  <si>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</si>
  <si>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</si>
  <si>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</si>
  <si>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</si>
  <si>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</si>
  <si>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</si>
  <si>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</si>
  <si>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</si>
  <si>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</si>
  <si>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</si>
  <si>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</si>
  <si>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</si>
  <si>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</si>
  <si>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</si>
  <si>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</si>
  <si>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</si>
  <si>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</si>
  <si>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</si>
  <si>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</si>
  <si>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</si>
  <si>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</si>
  <si>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</si>
  <si>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</si>
  <si>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</si>
  <si>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</si>
  <si>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</si>
  <si>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</si>
  <si>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</si>
  <si>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</si>
  <si>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</si>
  <si>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</si>
  <si>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</si>
  <si>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</si>
  <si>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</si>
  <si>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</si>
  <si>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</si>
  <si>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</si>
  <si>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</si>
  <si>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</si>
  <si>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</si>
  <si>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</si>
  <si>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</si>
  <si>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</si>
  <si>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</si>
  <si>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</si>
  <si>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</si>
  <si>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</si>
  <si>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</si>
  <si>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</si>
  <si>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</si>
  <si>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</si>
  <si>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</si>
  <si>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</si>
  <si>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</si>
  <si>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</si>
  <si>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</si>
  <si>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</si>
  <si>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</si>
  <si>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</si>
  <si>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</si>
  <si>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</si>
  <si>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</si>
  <si>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</si>
  <si>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</si>
  <si>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</si>
  <si>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</si>
  <si>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</si>
  <si>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</si>
  <si>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</si>
  <si>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</si>
  <si>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</si>
  <si>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</si>
  <si>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</si>
  <si>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</si>
  <si>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</si>
  <si>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</si>
  <si>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</si>
  <si>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</si>
  <si>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</si>
  <si>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</si>
  <si>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</si>
  <si>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</si>
  <si>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</si>
  <si>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</si>
  <si>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</si>
  <si>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</si>
  <si>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</si>
  <si>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</si>
  <si>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</si>
  <si>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</si>
  <si>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</si>
  <si>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</si>
  <si>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</si>
  <si>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</si>
  <si>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</si>
  <si>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</si>
  <si>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</si>
  <si>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</si>
  <si>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</si>
  <si>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</si>
  <si>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</si>
  <si>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</si>
  <si>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</si>
  <si>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</si>
  <si>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</si>
  <si>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</si>
  <si>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</si>
  <si>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</si>
  <si>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</si>
  <si>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</si>
  <si>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</si>
  <si>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</si>
  <si>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</si>
  <si>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</si>
  <si>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</si>
  <si>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</si>
  <si>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</si>
  <si>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</si>
  <si>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</si>
  <si>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</si>
  <si>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</si>
  <si>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</si>
  <si>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</si>
  <si>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</si>
  <si>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</si>
  <si>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</si>
  <si>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</si>
  <si>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</si>
  <si>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</si>
  <si>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</si>
  <si>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</si>
  <si>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</si>
  <si>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</si>
  <si>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</si>
  <si>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</si>
  <si>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</si>
  <si>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</si>
  <si>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</si>
  <si>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</si>
  <si>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</si>
  <si>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</si>
  <si>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</si>
  <si>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</si>
  <si>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</si>
  <si>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</si>
  <si>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</si>
  <si>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</si>
  <si>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</si>
  <si>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</si>
  <si>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</si>
  <si>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</si>
  <si>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</si>
  <si>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</si>
  <si>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</si>
  <si>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</si>
  <si>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</si>
  <si>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</si>
  <si>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</si>
  <si>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</si>
  <si>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</si>
  <si>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</si>
  <si>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</si>
  <si>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</si>
  <si>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</si>
  <si>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</si>
  <si>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</si>
  <si>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</si>
  <si>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</si>
  <si>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</si>
  <si>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</si>
  <si>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</si>
  <si>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</si>
  <si>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</si>
  <si>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</si>
  <si>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</si>
  <si>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</si>
  <si>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</si>
  <si>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</si>
  <si>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</si>
  <si>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</si>
  <si>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</si>
  <si>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</si>
  <si>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</si>
  <si>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</si>
  <si>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</si>
  <si>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</si>
  <si>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</si>
  <si>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</si>
  <si>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</si>
  <si>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</si>
  <si>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</si>
  <si>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</si>
  <si>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</si>
  <si>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</si>
  <si>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</si>
  <si>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</si>
  <si>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</si>
  <si>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</si>
  <si>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</si>
  <si>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</si>
  <si>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</si>
  <si>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</si>
  <si>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</si>
  <si>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</si>
  <si>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</si>
  <si>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</si>
  <si>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</si>
  <si>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</si>
  <si>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</si>
  <si>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</si>
  <si>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</si>
  <si>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</si>
  <si>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</si>
  <si>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</si>
  <si>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</si>
  <si>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</si>
  <si>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</si>
  <si>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</si>
  <si>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</si>
  <si>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</si>
  <si>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</si>
  <si>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</si>
  <si>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</si>
  <si>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</si>
  <si>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</si>
  <si>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</si>
  <si>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</si>
  <si>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</si>
  <si>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</si>
  <si>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</si>
  <si>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</si>
  <si>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</si>
  <si>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</si>
  <si>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</si>
  <si>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</si>
  <si>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</si>
  <si>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</si>
  <si>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</si>
  <si>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</si>
  <si>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</si>
  <si>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</si>
  <si>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</si>
  <si>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</si>
  <si>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</si>
  <si>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</si>
  <si>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</si>
  <si>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</si>
  <si>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</si>
  <si>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</si>
  <si>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</si>
  <si>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</si>
  <si>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</si>
  <si>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</si>
  <si>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</si>
  <si>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</si>
  <si>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</si>
  <si>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</si>
  <si>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</si>
  <si>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</si>
  <si>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</si>
  <si>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</si>
  <si>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</si>
  <si>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</si>
  <si>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</si>
  <si>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</si>
  <si>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</si>
  <si>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</si>
  <si>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</si>
  <si>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</si>
  <si>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</si>
  <si>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</si>
  <si>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</si>
  <si>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</si>
  <si>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</si>
  <si>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</si>
  <si>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</si>
  <si>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</si>
  <si>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</si>
  <si>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</si>
  <si>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</si>
  <si>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</si>
  <si>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</si>
  <si>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</si>
  <si>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</si>
  <si>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</si>
  <si>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</si>
  <si>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</si>
  <si>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</si>
  <si>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</si>
  <si>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</si>
  <si>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</si>
  <si>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</si>
  <si>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</si>
  <si>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</si>
  <si>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</si>
  <si>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</si>
  <si>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</si>
  <si>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</si>
  <si>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</si>
  <si>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</si>
  <si>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</si>
  <si>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</si>
  <si>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</si>
  <si>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</si>
  <si>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</si>
  <si>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</si>
  <si>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</si>
  <si>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</si>
  <si>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</si>
  <si>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</si>
  <si>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</si>
  <si>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</si>
  <si>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</si>
  <si>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</si>
  <si>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</si>
  <si>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</si>
  <si>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</si>
  <si>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</si>
  <si>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</si>
  <si>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</si>
  <si>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</si>
  <si>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</si>
  <si>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</si>
  <si>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</si>
  <si>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</si>
  <si>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</si>
  <si>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</si>
  <si>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</si>
  <si>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</si>
  <si>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</si>
  <si>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</si>
  <si>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</si>
  <si>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</si>
  <si>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</si>
  <si>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</si>
  <si>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</si>
  <si>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</si>
  <si>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</si>
  <si>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</si>
  <si>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</si>
  <si>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</si>
  <si>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</si>
  <si>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</si>
  <si>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</si>
  <si>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</si>
  <si>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</si>
  <si>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</si>
  <si>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</si>
  <si>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</si>
  <si>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</si>
  <si>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</si>
  <si>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</si>
  <si>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</si>
  <si>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</si>
  <si>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</si>
  <si>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</si>
  <si>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</si>
  <si>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</si>
  <si>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</si>
  <si>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</si>
  <si>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</si>
  <si>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</si>
  <si>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</si>
  <si>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</si>
  <si>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</si>
  <si>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</si>
  <si>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</si>
  <si>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</si>
  <si>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</si>
  <si>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</si>
  <si>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</si>
  <si>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</si>
  <si>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</si>
  <si>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</si>
  <si>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</si>
  <si>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</si>
  <si>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</si>
  <si>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</si>
  <si>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</si>
  <si>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</si>
  <si>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</si>
  <si>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</si>
  <si>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</si>
  <si>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</si>
  <si>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</si>
  <si>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</si>
  <si>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</si>
  <si>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</si>
  <si>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</si>
  <si>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</si>
  <si>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</si>
  <si>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</si>
  <si>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</si>
  <si>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</si>
  <si>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</si>
  <si>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</si>
  <si>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</si>
  <si>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</si>
  <si>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</si>
  <si>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</si>
  <si>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</si>
  <si>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</si>
  <si>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</si>
  <si>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</si>
  <si>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</si>
  <si>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</si>
  <si>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</si>
  <si>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</si>
  <si>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</si>
  <si>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</si>
  <si>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</si>
  <si>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</si>
  <si>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</si>
  <si>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</si>
  <si>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</si>
  <si>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</si>
  <si>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</si>
  <si>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</si>
  <si>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</si>
  <si>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</si>
  <si>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</si>
  <si>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</si>
  <si>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</si>
  <si>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</si>
  <si>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</si>
  <si>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</si>
  <si>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</si>
  <si>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</si>
  <si>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</si>
  <si>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</si>
  <si>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</si>
  <si>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</si>
  <si>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</si>
  <si>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</si>
  <si>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</si>
  <si>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</si>
  <si>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</si>
  <si>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</si>
  <si>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</si>
  <si>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</si>
  <si>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</si>
  <si>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</si>
  <si>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</si>
  <si>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</si>
  <si>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</si>
  <si>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</si>
  <si>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</si>
  <si>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</si>
  <si>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</si>
  <si>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</si>
  <si>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</si>
  <si>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</si>
  <si>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</si>
  <si>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</si>
  <si>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</si>
  <si>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</si>
  <si>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</si>
  <si>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</si>
  <si>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</si>
  <si>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</si>
  <si>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</si>
  <si>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</si>
  <si>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</si>
  <si>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</si>
  <si>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</si>
  <si>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</si>
  <si>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</si>
  <si>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</si>
  <si>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</si>
  <si>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</si>
  <si>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</si>
  <si>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</si>
  <si>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</si>
  <si>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</si>
  <si>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</si>
  <si>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</si>
  <si>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</si>
  <si>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</si>
  <si>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</si>
  <si>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</si>
  <si>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</si>
  <si>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</si>
  <si>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</si>
  <si>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</si>
  <si>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</si>
  <si>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</si>
  <si>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</si>
  <si>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</si>
  <si>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</si>
  <si>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</si>
  <si>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</si>
  <si>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</si>
  <si>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</si>
  <si>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</si>
  <si>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</si>
  <si>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</si>
  <si>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</si>
  <si>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</si>
  <si>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</si>
  <si>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</si>
  <si>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</si>
  <si>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</si>
  <si>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</si>
  <si>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</si>
  <si>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</si>
  <si>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</si>
  <si>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</si>
  <si>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</si>
  <si>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</si>
  <si>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</si>
  <si>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</si>
  <si>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</si>
  <si>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</si>
  <si>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</si>
  <si>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</si>
  <si>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</si>
  <si>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</si>
  <si>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</si>
  <si>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</si>
  <si>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</si>
  <si>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</si>
  <si>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</si>
  <si>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</si>
  <si>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</si>
  <si>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</si>
  <si>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</si>
  <si>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</si>
  <si>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</si>
  <si>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</si>
  <si>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</si>
  <si>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</si>
  <si>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</si>
  <si>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</si>
  <si>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</si>
  <si>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</si>
  <si>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</si>
  <si>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</si>
  <si>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</si>
  <si>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</si>
  <si>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</si>
  <si>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</si>
  <si>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</si>
  <si>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</si>
  <si>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</si>
  <si>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</si>
  <si>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</si>
  <si>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</si>
  <si>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</si>
  <si>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</si>
  <si>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</si>
  <si>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</si>
  <si>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</si>
  <si>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</si>
  <si>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</si>
  <si>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</si>
  <si>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</si>
  <si>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</si>
  <si>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</si>
  <si>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</si>
  <si>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</si>
  <si>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</si>
  <si>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</si>
  <si>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</si>
  <si>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</si>
  <si>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</si>
  <si>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</si>
  <si>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</si>
  <si>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</si>
  <si>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</si>
  <si>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</si>
  <si>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</si>
  <si>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</si>
  <si>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</si>
  <si>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</si>
  <si>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</si>
  <si>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</si>
  <si>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</si>
  <si>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</si>
  <si>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</si>
  <si>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</si>
  <si>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</si>
  <si>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</si>
  <si>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</si>
  <si>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</si>
  <si>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</si>
  <si>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</si>
  <si>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</si>
  <si>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</si>
  <si>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</si>
  <si>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</si>
  <si>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</si>
  <si>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</si>
  <si>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</si>
  <si>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</si>
  <si>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</si>
  <si>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</si>
  <si>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</si>
  <si>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</si>
  <si>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</si>
  <si>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</si>
  <si>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</si>
  <si>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</si>
  <si>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</si>
  <si>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</si>
  <si>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</si>
  <si>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</si>
  <si>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</si>
  <si>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</si>
  <si>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</si>
  <si>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</si>
  <si>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</si>
  <si>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</si>
  <si>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</si>
  <si>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</si>
  <si>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</si>
  <si>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</si>
  <si>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</si>
  <si>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</si>
  <si>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</si>
  <si>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</si>
  <si>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</si>
  <si>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</si>
  <si>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</si>
  <si>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</si>
  <si>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</si>
  <si>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</si>
  <si>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</si>
  <si>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</si>
  <si>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</si>
  <si>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</si>
  <si>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</si>
  <si>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</si>
  <si>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</si>
  <si>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</si>
  <si>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</si>
  <si>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</si>
  <si>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</si>
  <si>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</si>
  <si>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</si>
  <si>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</si>
  <si>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</si>
  <si>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</si>
  <si>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</si>
  <si>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</si>
  <si>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</si>
  <si>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</si>
  <si>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</si>
  <si>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</si>
  <si>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</si>
  <si>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</si>
  <si>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</si>
  <si>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</si>
  <si>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</si>
  <si>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</si>
  <si>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</si>
  <si>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</si>
  <si>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</si>
  <si>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</si>
  <si>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</si>
  <si>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</si>
  <si>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</si>
  <si>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</si>
  <si>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</si>
  <si>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</si>
  <si>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</si>
  <si>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</si>
  <si>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</si>
  <si>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</si>
  <si>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</si>
  <si>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</si>
  <si>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</si>
  <si>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</si>
  <si>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</si>
  <si>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</si>
  <si>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</si>
  <si>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</si>
  <si>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</si>
  <si>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</si>
  <si>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</si>
  <si>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</si>
  <si>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</si>
  <si>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</si>
  <si>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</si>
  <si>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</si>
  <si>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</si>
  <si>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</si>
  <si>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</si>
  <si>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</si>
  <si>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</si>
  <si>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</si>
  <si>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</si>
  <si>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</si>
  <si>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</si>
  <si>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</si>
  <si>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</si>
  <si>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</si>
  <si>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</si>
  <si>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</si>
  <si>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</si>
  <si>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</si>
  <si>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</si>
  <si>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</si>
  <si>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</si>
  <si>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</si>
  <si>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</si>
  <si>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</si>
  <si>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</si>
  <si>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</si>
  <si>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</si>
  <si>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</si>
  <si>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</si>
  <si>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</si>
  <si>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</si>
  <si>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</si>
  <si>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</si>
  <si>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</si>
  <si>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</si>
  <si>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</si>
  <si>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</si>
  <si>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</si>
  <si>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</si>
  <si>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</si>
  <si>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</si>
  <si>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</si>
  <si>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</si>
  <si>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</si>
  <si>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</si>
  <si>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</si>
  <si>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</si>
  <si>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</si>
  <si>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</si>
  <si>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</si>
  <si>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</si>
  <si>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</si>
  <si>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</si>
  <si>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</si>
  <si>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</si>
  <si>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</si>
  <si>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</si>
  <si>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</si>
  <si>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</si>
  <si>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</si>
  <si>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</si>
  <si>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</si>
  <si>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</si>
  <si>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</si>
  <si>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</si>
  <si>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</si>
  <si>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</si>
  <si>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</si>
  <si>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</si>
  <si>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</si>
  <si>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</si>
  <si>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</si>
  <si>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</si>
  <si>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</si>
  <si>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</si>
  <si>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</si>
  <si>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</si>
  <si>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</si>
  <si>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</si>
  <si>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</si>
  <si>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</si>
  <si>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</si>
  <si>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</si>
  <si>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</si>
  <si>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</si>
  <si>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</si>
  <si>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</si>
  <si>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</si>
  <si>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</si>
  <si>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</si>
  <si>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</si>
  <si>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</si>
  <si>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</si>
  <si>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</si>
  <si>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</si>
  <si>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</si>
  <si>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</si>
  <si>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</si>
  <si>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</si>
  <si>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</si>
  <si>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</si>
  <si>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</si>
  <si>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</si>
  <si>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</si>
  <si>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</si>
  <si>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</si>
  <si>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</si>
  <si>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</si>
  <si>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</si>
  <si>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</si>
  <si>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</si>
  <si>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</si>
  <si>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</si>
  <si>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</si>
  <si>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</si>
  <si>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</si>
  <si>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</si>
  <si>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</si>
  <si>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</si>
  <si>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</si>
  <si>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</si>
  <si>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</si>
  <si>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</si>
  <si>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</si>
  <si>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</si>
  <si>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</si>
  <si>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</si>
  <si>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</si>
  <si>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</si>
  <si>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</si>
  <si>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</si>
  <si>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</si>
  <si>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</si>
  <si>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</si>
  <si>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</si>
  <si>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</si>
  <si>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</si>
  <si>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</si>
  <si>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</si>
  <si>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</si>
  <si>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</si>
  <si>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</si>
  <si>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</si>
  <si>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</si>
  <si>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</si>
  <si>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</si>
  <si>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</si>
  <si>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</si>
  <si>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</si>
  <si>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</si>
  <si>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</si>
  <si>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</si>
  <si>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</si>
  <si>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</si>
  <si>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</si>
  <si>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</si>
  <si>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</si>
  <si>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</si>
  <si>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</si>
  <si>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</si>
  <si>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</si>
  <si>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</si>
  <si>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</si>
  <si>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</si>
  <si>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</si>
  <si>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</si>
  <si>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</si>
  <si>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</si>
  <si>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</si>
  <si>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</si>
  <si>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</si>
  <si>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</si>
  <si>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</si>
  <si>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</si>
  <si>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</si>
  <si>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</si>
  <si>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</si>
  <si>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</si>
  <si>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</si>
  <si>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</si>
  <si>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</si>
  <si>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</si>
  <si>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</si>
  <si>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</si>
  <si>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</si>
  <si>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</si>
  <si>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</si>
  <si>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</si>
  <si>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</si>
  <si>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</si>
  <si>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</si>
  <si>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</si>
  <si>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</si>
  <si>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</si>
  <si>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</si>
  <si>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</si>
  <si>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</si>
  <si>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</si>
  <si>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</si>
  <si>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</si>
  <si>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</si>
  <si>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</si>
  <si>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</si>
  <si>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</si>
  <si>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</si>
  <si>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</si>
  <si>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</si>
  <si>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</si>
  <si>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</si>
  <si>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</si>
  <si>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</si>
  <si>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</si>
  <si>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</si>
  <si>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</si>
  <si>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</si>
  <si>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</si>
  <si>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</si>
  <si>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</si>
  <si>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</si>
  <si>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</si>
  <si>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</si>
  <si>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</si>
  <si>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</si>
  <si>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</si>
  <si>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</si>
  <si>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</si>
  <si>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</si>
  <si>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</si>
  <si>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</si>
  <si>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</si>
  <si>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</si>
  <si>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</si>
  <si>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</si>
  <si>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</si>
  <si>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</si>
  <si>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</si>
  <si>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</si>
  <si>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</si>
  <si>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</si>
  <si>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</si>
  <si>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</si>
  <si>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</si>
  <si>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</si>
  <si>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</si>
  <si>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</si>
  <si>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</si>
  <si>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</si>
  <si>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</si>
  <si>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</si>
  <si>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</si>
  <si>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</si>
  <si>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</si>
  <si>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</si>
  <si>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</si>
  <si>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</si>
  <si>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</si>
  <si>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</si>
  <si>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</si>
  <si>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</si>
  <si>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</si>
  <si>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</si>
  <si>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</si>
  <si>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</si>
  <si>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</si>
  <si>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</si>
  <si>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</si>
  <si>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</si>
  <si>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</si>
  <si>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</si>
  <si>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</si>
  <si>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</si>
  <si>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</si>
  <si>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</si>
  <si>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</si>
  <si>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</si>
  <si>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</si>
  <si>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</si>
  <si>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</si>
  <si>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</si>
  <si>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</si>
  <si>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</si>
  <si>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</si>
  <si>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</si>
  <si>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</si>
  <si>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</si>
  <si>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</si>
  <si>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</si>
  <si>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</si>
  <si>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</si>
  <si>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</si>
  <si>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</si>
  <si>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</si>
  <si>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</si>
  <si>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</si>
  <si>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</si>
  <si>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</si>
  <si>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</si>
  <si>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</si>
  <si>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</si>
  <si>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</si>
  <si>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</si>
  <si>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</si>
  <si>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</si>
  <si>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</si>
  <si>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</si>
  <si>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</si>
  <si>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</si>
  <si>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</si>
  <si>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</si>
  <si>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</si>
  <si>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</si>
  <si>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</si>
  <si>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</si>
  <si>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</si>
  <si>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</si>
  <si>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</si>
  <si>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</si>
  <si>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</si>
  <si>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</si>
  <si>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</si>
  <si>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</si>
  <si>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</si>
  <si>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</si>
  <si>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</si>
  <si>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</si>
  <si>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</si>
  <si>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</si>
  <si>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</si>
  <si>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</si>
  <si>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</si>
  <si>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</si>
  <si>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</si>
  <si>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</si>
  <si>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</si>
  <si>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</si>
  <si>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</si>
  <si>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</si>
  <si>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</si>
  <si>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</si>
  <si>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</si>
  <si>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</si>
  <si>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</si>
  <si>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</si>
  <si>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</si>
  <si>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</si>
  <si>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</si>
  <si>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</si>
  <si>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</si>
  <si>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</si>
  <si>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</si>
  <si>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</si>
  <si>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</si>
  <si>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</si>
  <si>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</si>
  <si>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</si>
  <si>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</si>
  <si>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</si>
  <si>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</si>
  <si>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</si>
  <si>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</si>
  <si>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</si>
  <si>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</si>
  <si>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</si>
  <si>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</si>
  <si>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</si>
  <si>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</si>
  <si>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</si>
  <si>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</si>
  <si>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</si>
  <si>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</si>
  <si>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</si>
  <si>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</si>
  <si>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</si>
  <si>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</si>
  <si>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</si>
  <si>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</si>
  <si>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</si>
  <si>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</si>
  <si>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</si>
  <si>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</si>
  <si>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</si>
  <si>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</si>
  <si>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</si>
  <si>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</si>
  <si>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</si>
  <si>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</si>
  <si>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</si>
  <si>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</si>
  <si>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</si>
  <si>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</si>
  <si>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</si>
  <si>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</si>
  <si>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</si>
  <si>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</si>
  <si>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</si>
  <si>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</si>
  <si>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</si>
  <si>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</si>
  <si>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</si>
  <si>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</si>
  <si>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</si>
  <si>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</si>
  <si>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</si>
  <si>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</si>
  <si>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</si>
  <si>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</si>
  <si>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</si>
  <si>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</si>
  <si>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</si>
  <si>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</si>
  <si>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</si>
  <si>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</si>
  <si>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</si>
  <si>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</si>
  <si>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</si>
  <si>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</si>
  <si>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</si>
  <si>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</si>
  <si>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</si>
  <si>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</si>
  <si>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</si>
  <si>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</si>
  <si>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</si>
  <si>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</si>
  <si>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</si>
  <si>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</si>
  <si>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</si>
  <si>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</si>
  <si>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</si>
  <si>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</si>
  <si>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</si>
  <si>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</si>
  <si>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</si>
  <si>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</si>
  <si>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</si>
  <si>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</si>
  <si>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</si>
  <si>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</si>
  <si>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</si>
  <si>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</si>
  <si>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</si>
  <si>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</si>
  <si>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</si>
  <si>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</si>
  <si>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</si>
  <si>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</si>
  <si>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</si>
  <si>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</si>
  <si>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</si>
  <si>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</si>
  <si>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</si>
  <si>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</si>
  <si>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</si>
  <si>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</si>
  <si>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</si>
  <si>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</si>
  <si>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</si>
  <si>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</si>
  <si>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</si>
  <si>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</si>
  <si>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</si>
  <si>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</si>
  <si>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</si>
  <si>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</si>
  <si>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</si>
  <si>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</si>
  <si>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</si>
  <si>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</si>
  <si>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</si>
  <si>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</si>
  <si>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</si>
  <si>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</si>
  <si>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</si>
  <si>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</si>
  <si>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</si>
  <si>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</si>
  <si>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</si>
  <si>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</si>
  <si>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</si>
  <si>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</si>
  <si>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</si>
  <si>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</si>
  <si>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</si>
  <si>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</si>
  <si>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</si>
  <si>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</si>
  <si>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</si>
  <si>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</si>
  <si>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</si>
  <si>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</si>
  <si>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</si>
  <si>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</si>
  <si>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</si>
  <si>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</si>
  <si>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</si>
  <si>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</si>
  <si>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</si>
  <si>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</si>
  <si>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</si>
  <si>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</si>
  <si>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</si>
  <si>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</si>
  <si>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</si>
  <si>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</si>
  <si>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</si>
  <si>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</si>
  <si>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</si>
  <si>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</si>
  <si>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</si>
  <si>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</si>
  <si>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</si>
  <si>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</si>
  <si>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</si>
  <si>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</si>
  <si>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</si>
  <si>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</si>
  <si>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</si>
  <si>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</si>
  <si>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</si>
  <si>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</si>
  <si>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</si>
  <si>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</si>
  <si>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</si>
  <si>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</si>
  <si>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</si>
  <si>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</si>
  <si>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</si>
  <si>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</si>
  <si>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</si>
  <si>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</si>
  <si>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</si>
  <si>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</si>
  <si>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</si>
  <si>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</si>
  <si>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</si>
  <si>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</si>
  <si>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</si>
  <si>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</si>
  <si>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</si>
  <si>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</si>
  <si>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</si>
  <si>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</si>
  <si>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</si>
  <si>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</si>
  <si>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</si>
  <si>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</si>
  <si>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</si>
  <si>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</si>
  <si>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</si>
  <si>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</si>
  <si>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</si>
  <si>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</si>
  <si>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</si>
  <si>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</si>
  <si>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9ª EXPOSIÇÃO REGIONAL DO GIR LEITEIRO DE MORRINHOS / 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</si>
</sst>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0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/>
</file>

<file path=xl/ctrlProps/ctrlProp2.xml><?xml version="1.0" encoding="utf-8"?>
<formControlPr xmlns="http://schemas.microsoft.com/office/spreadsheetml/2009/9/main" objectType="Spin" dx="16" fmlaLink="$C$9:$C$9" max="31" min="1" page="10" val="26"/>
</file>

<file path=xl/ctrlProps/ctrlProp3.xml><?xml version="1.0" encoding="utf-8"?>
<formControlPr xmlns="http://schemas.microsoft.com/office/spreadsheetml/2009/9/main" objectType="Spin" dx="16" fmlaLink="$G$9" max="2050" min="1990" page="10" val="2020"/>
</file>

<file path=xl/ctrlProps/ctrlProp4.xml><?xml version="1.0" encoding="utf-8"?>
<formControlPr xmlns="http://schemas.microsoft.com/office/spreadsheetml/2009/9/main" objectType="Spin" dx="16" fmlaLink="$L$9" max="31" min="1" page="10" val="4"/>
</file>

<file path=xl/ctrlProps/ctrlProp5.xml><?xml version="1.0" encoding="utf-8"?>
<formControlPr xmlns="http://schemas.microsoft.com/office/spreadsheetml/2009/9/main" objectType="Spin" dx="16" fmlaLink="$N$9" max="12" min="1" page="10" val="6"/>
</file>

<file path=xl/ctrlProps/ctrlProp6.xml><?xml version="1.0" encoding="utf-8"?>
<formControlPr xmlns="http://schemas.microsoft.com/office/spreadsheetml/2009/9/main" objectType="Spin" dx="16" fmlaLink="$P$9" max="2050" min="1990" page="10" val="2023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9573"/>
  <sheetViews>
    <sheetView showGridLines="0" showRowColHeaders="0" tabSelected="1" zoomScale="70" zoomScaleNormal="70" workbookViewId="0">
      <selection activeCell="N11" sqref="N11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27" t="s">
        <v>8156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2:18" x14ac:dyDescent="0.4"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2:18" ht="12" customHeight="1" x14ac:dyDescent="0.4"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2:18" ht="6.75" customHeight="1" x14ac:dyDescent="0.4"/>
    <row r="6" spans="2:18" ht="30.75" customHeight="1" x14ac:dyDescent="0.4"/>
    <row r="7" spans="2:18" ht="33.75" x14ac:dyDescent="0.65">
      <c r="C7" s="29" t="s">
        <v>0</v>
      </c>
      <c r="D7" s="31"/>
      <c r="E7" s="31"/>
      <c r="F7" s="31"/>
      <c r="G7" s="31"/>
      <c r="H7" s="30"/>
      <c r="I7" s="3"/>
      <c r="J7" s="28" t="s">
        <v>8141</v>
      </c>
      <c r="L7" s="19" t="s">
        <v>8147</v>
      </c>
      <c r="M7" s="19"/>
      <c r="N7" s="19"/>
      <c r="O7" s="19"/>
      <c r="P7" s="19"/>
      <c r="Q7" s="19"/>
    </row>
    <row r="8" spans="2:18" ht="33.75" x14ac:dyDescent="0.65">
      <c r="C8" s="29" t="s">
        <v>1</v>
      </c>
      <c r="D8" s="30"/>
      <c r="E8" s="29" t="s">
        <v>2</v>
      </c>
      <c r="F8" s="30"/>
      <c r="G8" s="31" t="s">
        <v>3</v>
      </c>
      <c r="H8" s="30"/>
      <c r="I8" s="3"/>
      <c r="J8" s="28"/>
      <c r="L8" s="19" t="s">
        <v>1</v>
      </c>
      <c r="M8" s="19"/>
      <c r="N8" s="19" t="s">
        <v>2</v>
      </c>
      <c r="O8" s="19"/>
      <c r="P8" s="19" t="s">
        <v>3</v>
      </c>
      <c r="Q8" s="19"/>
    </row>
    <row r="9" spans="2:18" ht="61.5" customHeight="1" x14ac:dyDescent="0.4">
      <c r="C9" s="20">
        <v>26</v>
      </c>
      <c r="D9" s="21"/>
      <c r="E9" s="20">
        <v>1</v>
      </c>
      <c r="F9" s="21"/>
      <c r="G9" s="22">
        <v>2020</v>
      </c>
      <c r="H9" s="23"/>
      <c r="I9" s="4"/>
      <c r="J9" s="5" t="str">
        <f>DATEDIF($G$10,$P$10,"m")&amp;" m e "&amp; DATEDIF($G$10,$P$10,"md") &amp; "d"</f>
        <v>40 m e 9d</v>
      </c>
      <c r="L9" s="24">
        <v>4</v>
      </c>
      <c r="M9" s="24"/>
      <c r="N9" s="25">
        <v>6</v>
      </c>
      <c r="O9" s="25"/>
      <c r="P9" s="25">
        <v>2023</v>
      </c>
      <c r="Q9" s="25"/>
      <c r="R9" s="6"/>
    </row>
    <row r="10" spans="2:18" hidden="1" x14ac:dyDescent="0.4">
      <c r="G10" s="7">
        <f>DATE(G9,E9,C9)</f>
        <v>43856</v>
      </c>
      <c r="P10" s="7">
        <f>DATE(P9,N9,L9)</f>
        <v>45081</v>
      </c>
    </row>
    <row r="11" spans="2:18" ht="30.75" customHeight="1" x14ac:dyDescent="0.4">
      <c r="C11" s="8"/>
      <c r="E11" s="8"/>
    </row>
    <row r="12" spans="2:18" ht="33.75" x14ac:dyDescent="0.4">
      <c r="D12" s="26" t="str">
        <f>VLOOKUP(J9,C20:D8111,2,0)</f>
        <v>VACA JOVEM - 14ª CATEGORIA - DE MAIS DE 40 ATÉ 44 MESES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2:18" ht="41.25" customHeight="1" x14ac:dyDescent="0.4">
      <c r="D13" s="26" t="str">
        <f>VLOOKUP(J9,C20:H8111,6,0)</f>
        <v>TOURO JOVEM - 14ª CATEGORIA - DE MAIS DE 40 ATÉ 44 MESES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17" t="s">
        <v>8145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2:18" ht="38.25" customHeight="1" x14ac:dyDescent="0.4">
      <c r="B16" s="10" t="s">
        <v>8142</v>
      </c>
      <c r="C16" s="18" t="str">
        <f>VLOOKUP(J9,C20:L8111,10,0)</f>
        <v>LACTAÇÃO DA MÃE (ACIMA DE 3.600 Kg REAL) + EFICIÊNCIA REPRODUTIVA ABAIXO DOS 40 MESES (OBRIGATORIAMENTE PARIDA)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2:25" ht="38.25" customHeight="1" x14ac:dyDescent="0.4">
      <c r="B17" s="10" t="s">
        <v>8143</v>
      </c>
      <c r="C17" s="18" t="str">
        <f>VLOOKUP(J9,C20:Y8112,23,0)</f>
        <v>LACTAÇÃO DA MÃE (ACIMA DE 3.600 Kg REAL) + ANDROLÓGICO ATUALIZADO (VALIDADE 60 DIAS)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l3IoPjS5ac6X3NMXw9nPbSizyclzw4KMHpvxk9F+oh177pbu53Zn2nF1oyv+NR7SJMc10zC6ycVjw37at0DJug==" saltValue="TsH5OLlJHevY69Kimxncpw==" spinCount="100000" sheet="1" objects="1" scenarios="1"/>
  <customSheetViews>
    <customSheetView guid="{F7D632E0-7B3A-4A23-8688-6C6179478101}" scale="70" showGridLines="0" showRowCol="0" hiddenRows="1">
      <selection activeCell="F2" sqref="F2:Q4"/>
      <pageMargins left="0.511811024" right="0.511811024" top="0.78740157499999996" bottom="0.78740157499999996" header="0.31496062000000002" footer="0.31496062000000002"/>
      <pageSetup paperSize="9" orientation="portrait" verticalDpi="0" r:id="rId1"/>
    </customSheetView>
  </customSheetViews>
  <mergeCells count="21">
    <mergeCell ref="L7:Q7"/>
    <mergeCell ref="F2:Q4"/>
    <mergeCell ref="J7:J8"/>
    <mergeCell ref="C8:D8"/>
    <mergeCell ref="E8:F8"/>
    <mergeCell ref="G8:H8"/>
    <mergeCell ref="C7:H7"/>
    <mergeCell ref="L8:M8"/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</mergeCells>
  <pageMargins left="0.511811024" right="0.511811024" top="0.78740157499999996" bottom="0.78740157499999996" header="0.31496062000000002" footer="0.31496062000000002"/>
  <pageSetup paperSize="9"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5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2023-03-07T22:25:43Z</dcterms:modified>
</cp:coreProperties>
</file>